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04 - M3 - Altán - změna způsobu odvlhčení\Podklady\"/>
    </mc:Choice>
  </mc:AlternateContent>
  <bookViews>
    <workbookView xWindow="0" yWindow="0" windowWidth="24000" windowHeight="8535"/>
  </bookViews>
  <sheets>
    <sheet name="Stavba" sheetId="1" r:id="rId1"/>
    <sheet name="VzorPolozky" sheetId="10" state="hidden" r:id="rId2"/>
    <sheet name="003 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'003 01 Pol'!$A$1:$S$185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I8" i="11"/>
  <c r="K8" i="11"/>
  <c r="O8" i="11"/>
  <c r="Q8" i="11"/>
  <c r="G14" i="11"/>
  <c r="M14" i="11" s="1"/>
  <c r="I14" i="11"/>
  <c r="K14" i="11"/>
  <c r="O14" i="11"/>
  <c r="Q14" i="11"/>
  <c r="G16" i="11"/>
  <c r="M16" i="11" s="1"/>
  <c r="I16" i="11"/>
  <c r="K16" i="11"/>
  <c r="O16" i="11"/>
  <c r="Q16" i="11"/>
  <c r="G18" i="11"/>
  <c r="M18" i="11" s="1"/>
  <c r="I18" i="11"/>
  <c r="K18" i="11"/>
  <c r="O18" i="11"/>
  <c r="Q18" i="11"/>
  <c r="G28" i="11"/>
  <c r="M28" i="11" s="1"/>
  <c r="I28" i="11"/>
  <c r="K28" i="11"/>
  <c r="O28" i="11"/>
  <c r="Q28" i="11"/>
  <c r="G31" i="11"/>
  <c r="I31" i="11"/>
  <c r="I30" i="11" s="1"/>
  <c r="K31" i="11"/>
  <c r="O31" i="11"/>
  <c r="Q31" i="11"/>
  <c r="G35" i="11"/>
  <c r="M35" i="11" s="1"/>
  <c r="I35" i="11"/>
  <c r="K35" i="11"/>
  <c r="O35" i="11"/>
  <c r="Q35" i="11"/>
  <c r="G38" i="11"/>
  <c r="M38" i="11" s="1"/>
  <c r="I38" i="11"/>
  <c r="K38" i="11"/>
  <c r="O38" i="11"/>
  <c r="Q38" i="11"/>
  <c r="G42" i="11"/>
  <c r="M42" i="11" s="1"/>
  <c r="I42" i="11"/>
  <c r="K42" i="11"/>
  <c r="O42" i="11"/>
  <c r="Q42" i="11"/>
  <c r="G44" i="11"/>
  <c r="M44" i="11" s="1"/>
  <c r="I44" i="11"/>
  <c r="K44" i="11"/>
  <c r="O44" i="11"/>
  <c r="Q44" i="11"/>
  <c r="G46" i="11"/>
  <c r="M46" i="11" s="1"/>
  <c r="I46" i="11"/>
  <c r="K46" i="11"/>
  <c r="O46" i="11"/>
  <c r="Q46" i="11"/>
  <c r="G51" i="11"/>
  <c r="I51" i="11"/>
  <c r="K51" i="11"/>
  <c r="O51" i="11"/>
  <c r="Q51" i="11"/>
  <c r="G54" i="11"/>
  <c r="M54" i="11" s="1"/>
  <c r="I54" i="11"/>
  <c r="K54" i="11"/>
  <c r="O54" i="11"/>
  <c r="Q54" i="11"/>
  <c r="G61" i="11"/>
  <c r="M61" i="11" s="1"/>
  <c r="I61" i="11"/>
  <c r="K61" i="11"/>
  <c r="O61" i="11"/>
  <c r="Q61" i="11"/>
  <c r="G69" i="11"/>
  <c r="M69" i="11" s="1"/>
  <c r="I69" i="11"/>
  <c r="K69" i="11"/>
  <c r="O69" i="11"/>
  <c r="Q69" i="11"/>
  <c r="G73" i="11"/>
  <c r="M73" i="11" s="1"/>
  <c r="I73" i="11"/>
  <c r="K73" i="11"/>
  <c r="O73" i="11"/>
  <c r="Q73" i="11"/>
  <c r="G76" i="11"/>
  <c r="M76" i="11" s="1"/>
  <c r="I76" i="11"/>
  <c r="K76" i="11"/>
  <c r="O76" i="11"/>
  <c r="Q76" i="11"/>
  <c r="G79" i="11"/>
  <c r="M79" i="11" s="1"/>
  <c r="I79" i="11"/>
  <c r="K79" i="11"/>
  <c r="O79" i="11"/>
  <c r="Q79" i="11"/>
  <c r="G82" i="11"/>
  <c r="M82" i="11" s="1"/>
  <c r="I82" i="11"/>
  <c r="K82" i="11"/>
  <c r="O82" i="11"/>
  <c r="Q82" i="11"/>
  <c r="G85" i="11"/>
  <c r="M85" i="11" s="1"/>
  <c r="I85" i="11"/>
  <c r="K85" i="11"/>
  <c r="O85" i="11"/>
  <c r="Q85" i="11"/>
  <c r="G88" i="11"/>
  <c r="M88" i="11" s="1"/>
  <c r="I88" i="11"/>
  <c r="K88" i="11"/>
  <c r="O88" i="11"/>
  <c r="Q88" i="11"/>
  <c r="G93" i="11"/>
  <c r="M93" i="11" s="1"/>
  <c r="I93" i="11"/>
  <c r="K93" i="11"/>
  <c r="O93" i="11"/>
  <c r="Q93" i="11"/>
  <c r="G95" i="11"/>
  <c r="M95" i="11" s="1"/>
  <c r="I95" i="11"/>
  <c r="K95" i="11"/>
  <c r="O95" i="11"/>
  <c r="Q95" i="11"/>
  <c r="G99" i="11"/>
  <c r="M99" i="11" s="1"/>
  <c r="I99" i="11"/>
  <c r="K99" i="11"/>
  <c r="O99" i="11"/>
  <c r="Q99" i="11"/>
  <c r="G105" i="11"/>
  <c r="M105" i="11" s="1"/>
  <c r="I105" i="11"/>
  <c r="K105" i="11"/>
  <c r="O105" i="11"/>
  <c r="Q105" i="11"/>
  <c r="G107" i="11"/>
  <c r="M107" i="11" s="1"/>
  <c r="I107" i="11"/>
  <c r="K107" i="11"/>
  <c r="O107" i="11"/>
  <c r="Q107" i="11"/>
  <c r="G108" i="11"/>
  <c r="M108" i="11" s="1"/>
  <c r="I108" i="11"/>
  <c r="K108" i="11"/>
  <c r="O108" i="11"/>
  <c r="Q108" i="11"/>
  <c r="G110" i="11"/>
  <c r="M110" i="11" s="1"/>
  <c r="M109" i="11" s="1"/>
  <c r="I110" i="11"/>
  <c r="I109" i="11" s="1"/>
  <c r="K110" i="11"/>
  <c r="K109" i="11" s="1"/>
  <c r="O110" i="11"/>
  <c r="O109" i="11" s="1"/>
  <c r="Q110" i="11"/>
  <c r="Q109" i="11" s="1"/>
  <c r="G113" i="11"/>
  <c r="G114" i="11"/>
  <c r="M114" i="11" s="1"/>
  <c r="M113" i="11" s="1"/>
  <c r="I114" i="11"/>
  <c r="I113" i="11" s="1"/>
  <c r="K114" i="11"/>
  <c r="K113" i="11" s="1"/>
  <c r="O114" i="11"/>
  <c r="O113" i="11" s="1"/>
  <c r="Q114" i="11"/>
  <c r="Q113" i="11" s="1"/>
  <c r="G116" i="11"/>
  <c r="M116" i="11" s="1"/>
  <c r="I116" i="11"/>
  <c r="K116" i="11"/>
  <c r="O116" i="11"/>
  <c r="Q116" i="11"/>
  <c r="G119" i="11"/>
  <c r="M119" i="11" s="1"/>
  <c r="I119" i="11"/>
  <c r="K119" i="11"/>
  <c r="O119" i="11"/>
  <c r="Q119" i="11"/>
  <c r="G123" i="11"/>
  <c r="M123" i="11" s="1"/>
  <c r="I123" i="11"/>
  <c r="K123" i="11"/>
  <c r="O123" i="11"/>
  <c r="Q123" i="11"/>
  <c r="G136" i="11"/>
  <c r="M136" i="11" s="1"/>
  <c r="I136" i="11"/>
  <c r="K136" i="11"/>
  <c r="O136" i="11"/>
  <c r="Q136" i="11"/>
  <c r="G149" i="11"/>
  <c r="M149" i="11" s="1"/>
  <c r="I149" i="11"/>
  <c r="K149" i="11"/>
  <c r="O149" i="11"/>
  <c r="Q149" i="11"/>
  <c r="G158" i="11"/>
  <c r="M158" i="11" s="1"/>
  <c r="I158" i="11"/>
  <c r="K158" i="11"/>
  <c r="O158" i="11"/>
  <c r="Q158" i="11"/>
  <c r="G162" i="11"/>
  <c r="M162" i="11" s="1"/>
  <c r="I162" i="11"/>
  <c r="K162" i="11"/>
  <c r="O162" i="11"/>
  <c r="Q162" i="11"/>
  <c r="G164" i="11"/>
  <c r="M164" i="11" s="1"/>
  <c r="I164" i="11"/>
  <c r="K164" i="11"/>
  <c r="K163" i="11" s="1"/>
  <c r="O164" i="11"/>
  <c r="Q164" i="11"/>
  <c r="G168" i="11"/>
  <c r="M168" i="11" s="1"/>
  <c r="I168" i="11"/>
  <c r="K168" i="11"/>
  <c r="O168" i="11"/>
  <c r="Q168" i="11"/>
  <c r="G172" i="11"/>
  <c r="M172" i="11" s="1"/>
  <c r="I172" i="11"/>
  <c r="K172" i="11"/>
  <c r="O172" i="11"/>
  <c r="Q172" i="11"/>
  <c r="G177" i="11"/>
  <c r="M177" i="11" s="1"/>
  <c r="I177" i="11"/>
  <c r="K177" i="11"/>
  <c r="O177" i="11"/>
  <c r="Q177" i="11"/>
  <c r="G179" i="11"/>
  <c r="M179" i="11" s="1"/>
  <c r="I179" i="11"/>
  <c r="K179" i="11"/>
  <c r="O179" i="11"/>
  <c r="Q179" i="11"/>
  <c r="G180" i="11"/>
  <c r="M180" i="11" s="1"/>
  <c r="I180" i="11"/>
  <c r="I178" i="11" s="1"/>
  <c r="K180" i="11"/>
  <c r="O180" i="11"/>
  <c r="Q180" i="11"/>
  <c r="G181" i="11"/>
  <c r="M181" i="11" s="1"/>
  <c r="I181" i="11"/>
  <c r="K181" i="11"/>
  <c r="O181" i="11"/>
  <c r="Q181" i="11"/>
  <c r="G182" i="11"/>
  <c r="M182" i="11" s="1"/>
  <c r="I182" i="11"/>
  <c r="K182" i="11"/>
  <c r="O182" i="11"/>
  <c r="Q182" i="11"/>
  <c r="G183" i="11"/>
  <c r="M183" i="11" s="1"/>
  <c r="I183" i="11"/>
  <c r="K183" i="11"/>
  <c r="O183" i="11"/>
  <c r="Q183" i="11"/>
  <c r="I58" i="1"/>
  <c r="J54" i="1" s="1"/>
  <c r="J55" i="1"/>
  <c r="F42" i="1"/>
  <c r="G42" i="1"/>
  <c r="H42" i="1"/>
  <c r="I42" i="1"/>
  <c r="J41" i="1" s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51" i="1" l="1"/>
  <c r="K178" i="11"/>
  <c r="O178" i="11"/>
  <c r="K115" i="11"/>
  <c r="G109" i="11"/>
  <c r="Q50" i="11"/>
  <c r="G50" i="11"/>
  <c r="K30" i="11"/>
  <c r="O7" i="11"/>
  <c r="I92" i="11"/>
  <c r="O50" i="11"/>
  <c r="K7" i="11"/>
  <c r="Q178" i="11"/>
  <c r="I163" i="11"/>
  <c r="O115" i="11"/>
  <c r="Q115" i="11"/>
  <c r="Q92" i="11"/>
  <c r="K50" i="11"/>
  <c r="Q30" i="11"/>
  <c r="G30" i="11"/>
  <c r="I7" i="11"/>
  <c r="I115" i="11"/>
  <c r="O163" i="11"/>
  <c r="Q163" i="11"/>
  <c r="K92" i="11"/>
  <c r="O92" i="11"/>
  <c r="I50" i="11"/>
  <c r="O30" i="11"/>
  <c r="Q7" i="11"/>
  <c r="G7" i="11"/>
  <c r="M178" i="11"/>
  <c r="M163" i="11"/>
  <c r="M115" i="11"/>
  <c r="M92" i="11"/>
  <c r="G178" i="11"/>
  <c r="G92" i="11"/>
  <c r="M51" i="11"/>
  <c r="M50" i="11" s="1"/>
  <c r="G163" i="11"/>
  <c r="G115" i="11"/>
  <c r="M31" i="11"/>
  <c r="M30" i="11" s="1"/>
  <c r="M8" i="11"/>
  <c r="M7" i="11" s="1"/>
  <c r="J52" i="1"/>
  <c r="J56" i="1"/>
  <c r="J49" i="1"/>
  <c r="J53" i="1"/>
  <c r="J57" i="1"/>
  <c r="J50" i="1"/>
  <c r="J40" i="1"/>
  <c r="J5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<sst xmlns="http://schemas.openxmlformats.org/spreadsheetml/2006/main" count="663" uniqueCount="300">
  <si>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</si>
  <si>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</si>
  <si>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</si>
  <si>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</si>
  <si>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</si>
  <si>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</si>
  <si>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</si>
  <si>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</si>
  <si>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</si>
  <si>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</si>
  <si>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</si>
  <si>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</si>
  <si>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</si>
  <si>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</si>
  <si>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</si>
  <si>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</si>
  <si>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</si>
  <si>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</si>
  <si>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</si>
  <si>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</si>
  <si>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</si>
  <si>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</si>
  <si>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</si>
  <si>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</si>
  <si>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</si>
  <si>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</si>
  <si>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</si>
  <si>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</si>
  <si>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</si>
  <si>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</si>
  <si>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</si>
  <si>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</si>
  <si>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</si>
  <si>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</si>
  <si>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</si>
  <si>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</si>
  <si>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</si>
  <si>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</si>
  <si>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</si>
  <si>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</si>
  <si>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</si>
  <si>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01</t>
  </si>
  <si>
    <t>Změna provedení odvětrávání obvodového zdiva</t>
  </si>
  <si>
    <t>003</t>
  </si>
  <si>
    <t>M3 - méněpráce</t>
  </si>
  <si>
    <t>Objekt:</t>
  </si>
  <si>
    <t>Rozpočet:</t>
  </si>
  <si>
    <t>VCP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</si>
  <si>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</si>
  <si>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</si>
  <si>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</si>
  <si>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</si>
  <si>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</si>
  <si>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</si>
  <si>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</si>
  <si>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</si>
  <si>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</si>
  <si>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</si>
  <si>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</si>
  <si>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</si>
  <si>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</si>
  <si>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VIDOX s.r.o.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</si>
  <si>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</si>
  <si>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</si>
  <si>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</si>
  <si>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</si>
  <si>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</si>
  <si>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</si>
  <si>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</si>
  <si>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</si>
  <si>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</si>
  <si>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</si>
  <si>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</si>
  <si>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</si>
  <si>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21</t>
  </si>
  <si>
    <t>Úprava podloží a základ.spáry</t>
  </si>
  <si>
    <t>27</t>
  </si>
  <si>
    <t>Podlahy a podlahové konstrukce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</si>
  <si>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</si>
  <si>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</si>
  <si>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</si>
  <si>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</si>
  <si>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</si>
  <si>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</si>
  <si>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711</t>
  </si>
  <si>
    <t>Izolace proti vodě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</si>
  <si>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</si>
  <si>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</si>
  <si>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</si>
  <si>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</si>
  <si>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</si>
  <si>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</si>
  <si>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</si>
  <si>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</si>
  <si>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</si>
  <si>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</si>
  <si>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</si>
  <si>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</si>
  <si>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</si>
  <si>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</si>
  <si>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</si>
  <si>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</si>
  <si>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</si>
  <si>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</si>
  <si>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</si>
  <si>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</si>
  <si>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</si>
  <si>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</si>
  <si>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</si>
  <si>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</si>
  <si>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</si>
  <si>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</si>
  <si>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</si>
  <si>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</si>
  <si>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</si>
  <si>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</si>
  <si>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139601102R00</t>
  </si>
  <si>
    <t>Ruční výkop jam, rýh a šachet v hornině tř. 3</t>
  </si>
  <si>
    <t>m3</t>
  </si>
  <si>
    <t>Vlastní</t>
  </si>
  <si>
    <t>POL1_1</t>
  </si>
  <si>
    <t xml:space="preserve">výkres č.A.M3.1.26 - obvodový provětrávací kanál  :  </t>
  </si>
  <si>
    <t>VV</t>
  </si>
  <si>
    <t>svahování výkopu : -0,95*0,5*(3,75+1,15)/2</t>
  </si>
  <si>
    <t>-1,1*0,6*8,655/2</t>
  </si>
  <si>
    <t>-1,2*0,65*(1,185+5,015)/2</t>
  </si>
  <si>
    <t>Mezisoučet</t>
  </si>
  <si>
    <t>162701101R00</t>
  </si>
  <si>
    <t>Vodorovné přemístění výkopku z horniny 1 až 4, na vzdálenost přes 5 000  do 6 000 m</t>
  </si>
  <si>
    <t>přebytek výkopku - odvětrávací kanál : -6,4379</t>
  </si>
  <si>
    <t>171201201R00</t>
  </si>
  <si>
    <t>Uložení sypaniny na skládku nebo do násypů nezhut. na skládku</t>
  </si>
  <si>
    <t>174101102R00</t>
  </si>
  <si>
    <t>Zásyp ruční se zhutněním</t>
  </si>
  <si>
    <t xml:space="preserve">výkres č.A.M3.1.26  :  </t>
  </si>
  <si>
    <t>zásyp drenáže zeminou z výkopku odvětrávacího kanálu : -0,95*0,3*(3,75+1,15)</t>
  </si>
  <si>
    <t>-1,1*0,3*8,655</t>
  </si>
  <si>
    <t>-1,2*0,3*(1,185+5,015)</t>
  </si>
  <si>
    <t>-0,95*0,5*(3,75+1,15)/2</t>
  </si>
  <si>
    <t>odpočet obsypu drenážního potrubí : 4,6359</t>
  </si>
  <si>
    <t>199000005R00</t>
  </si>
  <si>
    <t>Poplatky za skládku zeminy 1- 4</t>
  </si>
  <si>
    <t>t</t>
  </si>
  <si>
    <t>212561111R00</t>
  </si>
  <si>
    <t>Výplň odvodňov. trativodů kam. hrubě drcen. 16 mm</t>
  </si>
  <si>
    <t xml:space="preserve">obsyp drenáže  :  </t>
  </si>
  <si>
    <t xml:space="preserve">výkres č.A.M3.1.26, výkres č.A.M3.1.21  :  </t>
  </si>
  <si>
    <t>obvodová drenáž včetně zaústění :  -0,4*0,45*(3,75+1,15+8,655+1,185+5,015+6)</t>
  </si>
  <si>
    <t>212752112R00</t>
  </si>
  <si>
    <t>Trativody z drenážních trubek, lože, DN 100 mm</t>
  </si>
  <si>
    <t>m</t>
  </si>
  <si>
    <t>obvodová drenáž včetně zaústění :  -3,75+1,15+8,655+1,185+5,015+6</t>
  </si>
  <si>
    <t>212971110R00</t>
  </si>
  <si>
    <t>Opláštění trativodů z geotext., do sklonu 1:2,5</t>
  </si>
  <si>
    <t>m2</t>
  </si>
  <si>
    <t xml:space="preserve">předpoklad 2,2 m2 na 1bm  :  </t>
  </si>
  <si>
    <t>obvodová drenáž včetně zaústění :  -(3,75+1,15+8,655+1,185+5,015+6)*2,2</t>
  </si>
  <si>
    <t>895111139R00</t>
  </si>
  <si>
    <t>Příplatek za další i započatý 0,5 m hloubky</t>
  </si>
  <si>
    <t>kus</t>
  </si>
  <si>
    <t>rezerva :  -2*2</t>
  </si>
  <si>
    <t>895291111R00</t>
  </si>
  <si>
    <t>Drenážní šachtice kontrolní kombi.,PE+skruž H 0,5m</t>
  </si>
  <si>
    <t>rezerva : -2</t>
  </si>
  <si>
    <t>69366055R</t>
  </si>
  <si>
    <t>GEOFILTEX 63 100% PP 63/30 300 g/m2 šíře do 8,8m</t>
  </si>
  <si>
    <t>POL3_1</t>
  </si>
  <si>
    <t xml:space="preserve">předpoklad 2,2 m2 na 1bm - ztrátné 10%  :  </t>
  </si>
  <si>
    <t>obvodová drenáž včetně zaústění : -(3,75+1,15+8,655+1,185+5,015+6)*2,2*1,1</t>
  </si>
  <si>
    <t>271531114R00</t>
  </si>
  <si>
    <t>Polštář základu z kameniva drceného 8-16 mm</t>
  </si>
  <si>
    <t>pod základovou deskou obvodového odvětrávacího kanálu :  -0,1*0,6*(3,75+1,15+8,655+1,185+5,015)</t>
  </si>
  <si>
    <t>274272120RT2</t>
  </si>
  <si>
    <t>Zdivo základové z bednicích tvárnic, tl. 20 cm, výplň tvárnic betonem C 12/15</t>
  </si>
  <si>
    <t xml:space="preserve">výkres č.A.M3.1.21, výkres č.A.M3.1.26  :  </t>
  </si>
  <si>
    <t xml:space="preserve">obvodový provětrávací kanál  :  </t>
  </si>
  <si>
    <t>východní strana : -(0,9*3,75+0,9*1,15)</t>
  </si>
  <si>
    <t>severní strana :  -0,9*8,655</t>
  </si>
  <si>
    <t>západní strana :  -(0,9*1,185+0,9*5,015)</t>
  </si>
  <si>
    <t>rezerva 10% :  -17,7795*0,1</t>
  </si>
  <si>
    <t>279361721R00</t>
  </si>
  <si>
    <t>Výztuž základových zdí z oceli 10425 (BSt 500 S)</t>
  </si>
  <si>
    <t xml:space="preserve">výztuž tvárnic ztraceného bednění odhad 25 kg/m2  :  </t>
  </si>
  <si>
    <t>východní strana : - (0,9*3,75+0,9*1,15)*25*1,08/1000</t>
  </si>
  <si>
    <t>severní strana : -0,9*8,655*25*1,08/1000</t>
  </si>
  <si>
    <t>západní strana : - (0,9*1,185+0,9*5,015)*25*1,08/1000</t>
  </si>
  <si>
    <t>rezerva 10% : - 17,7795*0,1*25*1,08/1000</t>
  </si>
  <si>
    <t>411121221RT2</t>
  </si>
  <si>
    <t>Osazování stropních desek š. do 60, dl. do 90 cm, včetně dodávky PZD 9/10  59x29x6,5</t>
  </si>
  <si>
    <t xml:space="preserve">5,85 ks /m2  :  </t>
  </si>
  <si>
    <t>zastropení provětrávacího kanálu :  -0,6*(3,75+1,15+8,655+1,185+5,015)*5,85</t>
  </si>
  <si>
    <t>631313511R00</t>
  </si>
  <si>
    <t>Mazanina betonová tl. 8 - 12 cm C 12/15</t>
  </si>
  <si>
    <t>základová deska  obvodového odvětrávacího kanálu - ve spádu : - 0,11*0,6*(3,75+1,15+8,655+1,185+5,015)</t>
  </si>
  <si>
    <t>631319153R00</t>
  </si>
  <si>
    <t>Příplatek za přehlaz. mazanin pod povlaky tl. 12cm</t>
  </si>
  <si>
    <t>631319173R00</t>
  </si>
  <si>
    <t>Příplatek za stržení povrchu mazaniny tl. 12 cm</t>
  </si>
  <si>
    <t>základová deska  obvodového odvětrávacího kanálu - ve spádu :  -0,11*0,6*(3,75+1,15+8,655+1,185+5,015)</t>
  </si>
  <si>
    <t>631319183R00</t>
  </si>
  <si>
    <t>Příplatek za sklon mazaniny 15°-35°  tl. 8 - 12 cm</t>
  </si>
  <si>
    <t>631362021R00</t>
  </si>
  <si>
    <t>Výztuž mazanin svařovanou sítí z drátů Kari</t>
  </si>
  <si>
    <t>základová deska  obvodového odvětrávacího kanálu - ve spádu :  -5,33*0,6*(3,75+1,15+8,655+1,185+5,015)*1,08/1000</t>
  </si>
  <si>
    <t>632451054R00</t>
  </si>
  <si>
    <t>Potěr pískocementový, min. 17 MPa, tl. 40 mm</t>
  </si>
  <si>
    <t xml:space="preserve">analogicky spádový potěr vápenný ve skladbě M3.S/04  :  </t>
  </si>
  <si>
    <t>zastropení odvětrávacího kanálu :  -0,6*(3,75+1,15+8,655+1,185+5,015)</t>
  </si>
  <si>
    <t>953943111R00</t>
  </si>
  <si>
    <t>Osazení kovových předmětů do zdiva, 1 kg / kus</t>
  </si>
  <si>
    <t>trubička pro odvod vody do drenážního potrubí : - 39</t>
  </si>
  <si>
    <t>953943112R00</t>
  </si>
  <si>
    <t>Osazení kovových předmětů do zdiva, 5 kg / kus</t>
  </si>
  <si>
    <t xml:space="preserve">tabulky výrobků A.M3.1.12  :  </t>
  </si>
  <si>
    <t>prvek ozn. M3.KV/01 - odvětrávací trouba provětrávacího kanálku :  -1</t>
  </si>
  <si>
    <t>prvek ozn. M3.KV/03 - propojení provětr. podlahy a větracího kanálku :  -5</t>
  </si>
  <si>
    <t>953981105R00</t>
  </si>
  <si>
    <t>Chemické kotvy do betonu, hl. 170 mm, M 20, ampule</t>
  </si>
  <si>
    <t xml:space="preserve">kotvení nosného profilu okapového chodníku  :  </t>
  </si>
  <si>
    <t>prvek ozn.M3.ZV/02 :  -17,7/0,4*2</t>
  </si>
  <si>
    <t>prvek ozn.M3.ZV/03 : - 4*4</t>
  </si>
  <si>
    <t>rezerva 10% :  -104,5*0,1</t>
  </si>
  <si>
    <t>196-1</t>
  </si>
  <si>
    <t>Trubka PVC tvrdá pr.25 mm dl.250 mm, ukončená jemnou Cu mřížkou s vlož. CU síťkou, M3.ZV/01</t>
  </si>
  <si>
    <t>trubička pro odvod vody do drenážního potrubí :  -39</t>
  </si>
  <si>
    <t>196-2</t>
  </si>
  <si>
    <t>Trubka měděná tvrdá 54x2 mm, dl.cca 600 mm, ukončená jemnou Cu mřížkou s vlož. CU síťkou, M3.KV/03</t>
  </si>
  <si>
    <t>196-4</t>
  </si>
  <si>
    <t>Trubka měděná tvrdá DN 120, tl. 2mm, dl.3200 mm, ukončená jemnou Cu mřížkou, M3.KV/01</t>
  </si>
  <si>
    <t>970031080R00</t>
  </si>
  <si>
    <t>Vrtání jádrové do zdiva cihelného do D 80 mm</t>
  </si>
  <si>
    <t>výkres č.A.M3.1.26 : - 0,7*4</t>
  </si>
  <si>
    <t xml:space="preserve">pro odvětrání podlah - propojení vnitřní podlahy a odvětrávacího kanálu  :  </t>
  </si>
  <si>
    <t>999281111R00</t>
  </si>
  <si>
    <t>Přesun hmot pro opravy a údržbu do výšky 25 m</t>
  </si>
  <si>
    <t>POL7_</t>
  </si>
  <si>
    <t>711111002RZ1</t>
  </si>
  <si>
    <t>Izolace proti vlhk.vodor. nátěr asf.lak za studena, 1x nátěr - včetně dodávky asfaltového laku ALN</t>
  </si>
  <si>
    <t>POL1_7</t>
  </si>
  <si>
    <t>nátěr PZD desek ze spodní trany- skladba M3.P/01 : - 39,3</t>
  </si>
  <si>
    <t>711132101R00</t>
  </si>
  <si>
    <t>Izolace proti vlhkosti svislá pásy na sucho</t>
  </si>
  <si>
    <t>odseparování dna kanálu od stěny objektu asfaltovou lepenkou : - 0,3*(3,75+1,15+8,655+1,185+5,015)</t>
  </si>
  <si>
    <t xml:space="preserve">lepenka ve specifikaci  :  </t>
  </si>
  <si>
    <t>711212000RT1</t>
  </si>
  <si>
    <t>Penetrace podkladu pod hydroizolační nátěr, ASO-Unigrund (fa Schömburg)</t>
  </si>
  <si>
    <t xml:space="preserve">skladba M3.S/04  :  </t>
  </si>
  <si>
    <t>rezerva 10 % :  -11,853*0,1</t>
  </si>
  <si>
    <t xml:space="preserve">skladba M3.S/03  :  </t>
  </si>
  <si>
    <t xml:space="preserve">stěna obvodového provětrávacího kanálu  :  </t>
  </si>
  <si>
    <t>východní strana :  -(1,3*3,75+1,3*1,15)</t>
  </si>
  <si>
    <t>severní strana :  -1,3*8,655</t>
  </si>
  <si>
    <t>západní strana : -(1,3*1,185+1,3*5,015)</t>
  </si>
  <si>
    <t>rezerva 10% :  -25,6815*0,1</t>
  </si>
  <si>
    <t>711212001RX1</t>
  </si>
  <si>
    <t>Nátěr hydroizolační těsnicí hmotou, Saniflex (fa Schömburg) 3 kg/m2 proti vlhkosti</t>
  </si>
  <si>
    <t>zastropení odvětrávacího kanálu : - 0,6*(3,75+1,15+8,655+1,185+5,015)</t>
  </si>
  <si>
    <t>severní strana : - 1,3*8,655</t>
  </si>
  <si>
    <t>západní strana :  -(1,3*1,185+1,3*5,015)</t>
  </si>
  <si>
    <t>rezerva 10% : - 25,6815*0,1</t>
  </si>
  <si>
    <t>711482020RZ1</t>
  </si>
  <si>
    <t>Izolační systém Technodren, svisle, včetně dodávky fólie Technodren a doplňků</t>
  </si>
  <si>
    <t>rezerva 10% :  -(23,2155*0,1)</t>
  </si>
  <si>
    <t>62811150R</t>
  </si>
  <si>
    <t>Pás asfaltovaný Charbit A 500 H nepískovaný</t>
  </si>
  <si>
    <t>POL3_7</t>
  </si>
  <si>
    <t>odseparování dna kanálu od stěny objektu asfaltovou lepenkou  :  0,3*(3,75+1,15+8,655+1,185+5,015)</t>
  </si>
  <si>
    <t>ztrátné 10%  :  5,9265*0,1</t>
  </si>
  <si>
    <t>998711102R00</t>
  </si>
  <si>
    <t>Přesun hmot pro izolace proti vodě, výšky do 12 m</t>
  </si>
  <si>
    <t>767995105R00</t>
  </si>
  <si>
    <t>Výroba a montáž kov. atypických konstr. do 100 kg</t>
  </si>
  <si>
    <t>kg</t>
  </si>
  <si>
    <t>prvek ozn.M3.ZV/02 : - 17,7*16</t>
  </si>
  <si>
    <t>prvek ozn.M3.ZV/03 :  -0,45*4*16</t>
  </si>
  <si>
    <t>767995201T00</t>
  </si>
  <si>
    <t>Žárové zinkování ocelových prvků</t>
  </si>
  <si>
    <t>prvek ozn.M3.ZV/02 :  -283,2</t>
  </si>
  <si>
    <t>prvek ozn.M3.ZV/03 :  -28,8</t>
  </si>
  <si>
    <t>13384435R</t>
  </si>
  <si>
    <t>Tyč průřezu U 140, střední, jakost oceli 11375</t>
  </si>
  <si>
    <t>T</t>
  </si>
  <si>
    <t>prvek ozn.M3.ZV/02 : -17,7*16*1,12/1000</t>
  </si>
  <si>
    <t>prvek ozn.M3.ZV/03 : - 0,45*4*16*1,12/1000</t>
  </si>
  <si>
    <t xml:space="preserve">prostřih 12%  :  </t>
  </si>
  <si>
    <t>998767102R00</t>
  </si>
  <si>
    <t>Přesun hmot pro zámečnické konstr., výšky do 12 m</t>
  </si>
  <si>
    <t>979011111R00</t>
  </si>
  <si>
    <t>Svislá doprava suti a vybour. hmot za 2.NP a 1.PP</t>
  </si>
  <si>
    <t>POL8_</t>
  </si>
  <si>
    <t>979081111R00</t>
  </si>
  <si>
    <t>Odvoz suti a vybour. hmot na skládku do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</si>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</sst>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26" zoomScaleNormal="100" zoomScaleSheetLayoutView="75" workbookViewId="0">
      <selection activeCell="O33" sqref="O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">
      <c r="A2" s="4"/>
      <c r="B2" s="79" t="s">
        <v>24</v>
      </c>
      <c r="C2" s="80"/>
      <c r="D2" s="81" t="s">
        <v>47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45</v>
      </c>
      <c r="C3" s="80"/>
      <c r="D3" s="86" t="s">
        <v>43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46</v>
      </c>
      <c r="C4" s="91"/>
      <c r="D4" s="92" t="s">
        <v>41</v>
      </c>
      <c r="E4" s="92" t="s">
        <v>42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3" t="s">
        <v>61</v>
      </c>
      <c r="E11" s="223"/>
      <c r="F11" s="223"/>
      <c r="G11" s="223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27" t="s">
        <v>62</v>
      </c>
      <c r="E12" s="227"/>
      <c r="F12" s="227"/>
      <c r="G12" s="227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228" t="s">
        <v>63</v>
      </c>
      <c r="E13" s="228"/>
      <c r="F13" s="228"/>
      <c r="G13" s="228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2"/>
      <c r="F15" s="222"/>
      <c r="G15" s="224"/>
      <c r="H15" s="224"/>
      <c r="I15" s="224" t="s">
        <v>31</v>
      </c>
      <c r="J15" s="225"/>
    </row>
    <row r="16" spans="1:15" ht="23.25" customHeight="1" x14ac:dyDescent="0.2">
      <c r="A16" s="157" t="s">
        <v>26</v>
      </c>
      <c r="B16" s="158" t="s">
        <v>26</v>
      </c>
      <c r="C16" s="54"/>
      <c r="D16" s="55"/>
      <c r="E16" s="211"/>
      <c r="F16" s="226"/>
      <c r="G16" s="211"/>
      <c r="H16" s="226"/>
      <c r="I16" s="211">
        <v>-140953.69</v>
      </c>
      <c r="J16" s="212"/>
    </row>
    <row r="17" spans="1:10" ht="23.25" customHeight="1" x14ac:dyDescent="0.2">
      <c r="A17" s="157" t="s">
        <v>27</v>
      </c>
      <c r="B17" s="158" t="s">
        <v>27</v>
      </c>
      <c r="C17" s="54"/>
      <c r="D17" s="55"/>
      <c r="E17" s="211"/>
      <c r="F17" s="226"/>
      <c r="G17" s="211"/>
      <c r="H17" s="226"/>
      <c r="I17" s="211">
        <v>-41128.69</v>
      </c>
      <c r="J17" s="212"/>
    </row>
    <row r="18" spans="1:10" ht="23.25" customHeight="1" x14ac:dyDescent="0.2">
      <c r="A18" s="157" t="s">
        <v>28</v>
      </c>
      <c r="B18" s="158" t="s">
        <v>28</v>
      </c>
      <c r="C18" s="54"/>
      <c r="D18" s="55"/>
      <c r="E18" s="211"/>
      <c r="F18" s="226"/>
      <c r="G18" s="211"/>
      <c r="H18" s="226"/>
      <c r="I18" s="211">
        <v>0</v>
      </c>
      <c r="J18" s="212"/>
    </row>
    <row r="19" spans="1:10" ht="23.25" customHeight="1" x14ac:dyDescent="0.2">
      <c r="A19" s="157" t="s">
        <v>91</v>
      </c>
      <c r="B19" s="158" t="s">
        <v>29</v>
      </c>
      <c r="C19" s="54"/>
      <c r="D19" s="55"/>
      <c r="E19" s="211"/>
      <c r="F19" s="226"/>
      <c r="G19" s="211"/>
      <c r="H19" s="226"/>
      <c r="I19" s="211">
        <v>0</v>
      </c>
      <c r="J19" s="212"/>
    </row>
    <row r="20" spans="1:10" ht="23.25" customHeight="1" x14ac:dyDescent="0.2">
      <c r="A20" s="157" t="s">
        <v>92</v>
      </c>
      <c r="B20" s="158" t="s">
        <v>30</v>
      </c>
      <c r="C20" s="54"/>
      <c r="D20" s="55"/>
      <c r="E20" s="211"/>
      <c r="F20" s="226"/>
      <c r="G20" s="211"/>
      <c r="H20" s="226"/>
      <c r="I20" s="211">
        <v>0</v>
      </c>
      <c r="J20" s="212"/>
    </row>
    <row r="21" spans="1:10" ht="23.25" customHeight="1" x14ac:dyDescent="0.2">
      <c r="A21" s="4"/>
      <c r="B21" s="70" t="s">
        <v>31</v>
      </c>
      <c r="C21" s="71"/>
      <c r="D21" s="72"/>
      <c r="E21" s="238"/>
      <c r="F21" s="239"/>
      <c r="G21" s="238"/>
      <c r="H21" s="239"/>
      <c r="I21" s="238">
        <f>SUM(I16:J20)</f>
        <v>-182082.38</v>
      </c>
      <c r="J21" s="24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6">
        <v>0</v>
      </c>
      <c r="H23" s="237"/>
      <c r="I23" s="237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42">
        <v>0</v>
      </c>
      <c r="H24" s="243"/>
      <c r="I24" s="243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36">
        <v>-182082.38</v>
      </c>
      <c r="H25" s="237"/>
      <c r="I25" s="237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2">
        <v>-38237</v>
      </c>
      <c r="H26" s="233"/>
      <c r="I26" s="233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34">
        <v>0.38</v>
      </c>
      <c r="H27" s="234"/>
      <c r="I27" s="234"/>
      <c r="J27" s="59" t="str">
        <f t="shared" si="0"/>
        <v>CZK</v>
      </c>
    </row>
    <row r="28" spans="1:10" ht="27.75" hidden="1" customHeight="1" thickBot="1" x14ac:dyDescent="0.25">
      <c r="A28" s="4"/>
      <c r="B28" s="126" t="s">
        <v>25</v>
      </c>
      <c r="C28" s="127"/>
      <c r="D28" s="127"/>
      <c r="E28" s="128"/>
      <c r="F28" s="129"/>
      <c r="G28" s="235">
        <v>-182082.38</v>
      </c>
      <c r="H28" s="240"/>
      <c r="I28" s="240"/>
      <c r="J28" s="130" t="str">
        <f t="shared" si="0"/>
        <v>CZK</v>
      </c>
    </row>
    <row r="29" spans="1:10" ht="27.75" customHeight="1" thickBot="1" x14ac:dyDescent="0.25">
      <c r="A29" s="4"/>
      <c r="B29" s="126" t="s">
        <v>38</v>
      </c>
      <c r="C29" s="131"/>
      <c r="D29" s="131"/>
      <c r="E29" s="131"/>
      <c r="F29" s="131"/>
      <c r="G29" s="235">
        <v>-220319</v>
      </c>
      <c r="H29" s="235"/>
      <c r="I29" s="235"/>
      <c r="J29" s="132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41897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41" t="s">
        <v>2</v>
      </c>
      <c r="E35" s="241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67</v>
      </c>
      <c r="C39" s="213"/>
      <c r="D39" s="214"/>
      <c r="E39" s="214"/>
      <c r="F39" s="117">
        <v>0</v>
      </c>
      <c r="G39" s="118">
        <v>-182082.38</v>
      </c>
      <c r="H39" s="119">
        <v>-38237.300000000003</v>
      </c>
      <c r="I39" s="119">
        <v>-220319.68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15" t="s">
        <v>44</v>
      </c>
      <c r="D40" s="216"/>
      <c r="E40" s="216"/>
      <c r="F40" s="120">
        <v>0</v>
      </c>
      <c r="G40" s="121">
        <v>-182082.38</v>
      </c>
      <c r="H40" s="121">
        <v>-38237.300000000003</v>
      </c>
      <c r="I40" s="121">
        <v>-220319.68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41</v>
      </c>
      <c r="C41" s="217" t="s">
        <v>42</v>
      </c>
      <c r="D41" s="218"/>
      <c r="E41" s="218"/>
      <c r="F41" s="122">
        <v>0</v>
      </c>
      <c r="G41" s="123">
        <v>-182082.38</v>
      </c>
      <c r="H41" s="123">
        <v>-38237.300000000003</v>
      </c>
      <c r="I41" s="123">
        <v>-220319.68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9" t="s">
        <v>68</v>
      </c>
      <c r="C42" s="220"/>
      <c r="D42" s="220"/>
      <c r="E42" s="221"/>
      <c r="F42" s="124">
        <f>SUMIF(A39:A41,"=1",F39:F41)</f>
        <v>0</v>
      </c>
      <c r="G42" s="125">
        <f>SUMIF(A39:A41,"=1",G39:G41)</f>
        <v>-182082.38</v>
      </c>
      <c r="H42" s="125">
        <f>SUMIF(A39:A41,"=1",H39:H41)</f>
        <v>-38237.300000000003</v>
      </c>
      <c r="I42" s="125">
        <f>SUMIF(A39:A41,"=1",I39:I41)</f>
        <v>-220319.68</v>
      </c>
      <c r="J42" s="105">
        <f>SUMIF(A39:A41,"=1",J39:J41)</f>
        <v>100</v>
      </c>
    </row>
    <row r="46" spans="1:10" ht="15.75" x14ac:dyDescent="0.25">
      <c r="B46" s="133" t="s">
        <v>70</v>
      </c>
    </row>
    <row r="48" spans="1:10" ht="25.5" customHeight="1" x14ac:dyDescent="0.2">
      <c r="A48" s="134"/>
      <c r="B48" s="138" t="s">
        <v>18</v>
      </c>
      <c r="C48" s="138" t="s">
        <v>6</v>
      </c>
      <c r="D48" s="139"/>
      <c r="E48" s="139"/>
      <c r="F48" s="142" t="s">
        <v>71</v>
      </c>
      <c r="G48" s="142"/>
      <c r="H48" s="142"/>
      <c r="I48" s="142" t="s">
        <v>31</v>
      </c>
      <c r="J48" s="142" t="s">
        <v>0</v>
      </c>
    </row>
    <row r="49" spans="1:10" ht="25.5" customHeight="1" x14ac:dyDescent="0.2">
      <c r="A49" s="135"/>
      <c r="B49" s="145" t="s">
        <v>72</v>
      </c>
      <c r="C49" s="209" t="s">
        <v>73</v>
      </c>
      <c r="D49" s="210"/>
      <c r="E49" s="210"/>
      <c r="F49" s="153" t="s">
        <v>26</v>
      </c>
      <c r="G49" s="146"/>
      <c r="H49" s="146"/>
      <c r="I49" s="146">
        <v>-6254.26</v>
      </c>
      <c r="J49" s="149">
        <f>IF(I58=0,"",I49/I58*100)</f>
        <v>3.4348518511236508</v>
      </c>
    </row>
    <row r="50" spans="1:10" ht="25.5" customHeight="1" x14ac:dyDescent="0.2">
      <c r="A50" s="135"/>
      <c r="B50" s="137" t="s">
        <v>74</v>
      </c>
      <c r="C50" s="205" t="s">
        <v>75</v>
      </c>
      <c r="D50" s="206"/>
      <c r="E50" s="206"/>
      <c r="F50" s="154" t="s">
        <v>26</v>
      </c>
      <c r="G50" s="143"/>
      <c r="H50" s="143"/>
      <c r="I50" s="143">
        <v>-12121.32</v>
      </c>
      <c r="J50" s="150">
        <f>IF(I58=0,"",I50/I58*100)</f>
        <v>6.6570527032873787</v>
      </c>
    </row>
    <row r="51" spans="1:10" ht="25.5" customHeight="1" x14ac:dyDescent="0.2">
      <c r="A51" s="135"/>
      <c r="B51" s="137" t="s">
        <v>76</v>
      </c>
      <c r="C51" s="205" t="s">
        <v>77</v>
      </c>
      <c r="D51" s="206"/>
      <c r="E51" s="206"/>
      <c r="F51" s="154" t="s">
        <v>26</v>
      </c>
      <c r="G51" s="143"/>
      <c r="H51" s="143"/>
      <c r="I51" s="143">
        <v>-46860.37</v>
      </c>
      <c r="J51" s="150">
        <f>IF(I58=0,"",I51/I58*100)</f>
        <v>25.735807056124816</v>
      </c>
    </row>
    <row r="52" spans="1:10" ht="25.5" customHeight="1" x14ac:dyDescent="0.2">
      <c r="A52" s="135"/>
      <c r="B52" s="137" t="s">
        <v>78</v>
      </c>
      <c r="C52" s="205" t="s">
        <v>79</v>
      </c>
      <c r="D52" s="206"/>
      <c r="E52" s="206"/>
      <c r="F52" s="154" t="s">
        <v>26</v>
      </c>
      <c r="G52" s="143"/>
      <c r="H52" s="143"/>
      <c r="I52" s="143">
        <v>-51141.02</v>
      </c>
      <c r="J52" s="150">
        <f>IF(I58=0,"",I52/I58*100)</f>
        <v>28.086748426728604</v>
      </c>
    </row>
    <row r="53" spans="1:10" ht="25.5" customHeight="1" x14ac:dyDescent="0.2">
      <c r="A53" s="135"/>
      <c r="B53" s="137" t="s">
        <v>80</v>
      </c>
      <c r="C53" s="205" t="s">
        <v>81</v>
      </c>
      <c r="D53" s="206"/>
      <c r="E53" s="206"/>
      <c r="F53" s="154" t="s">
        <v>26</v>
      </c>
      <c r="G53" s="143"/>
      <c r="H53" s="143"/>
      <c r="I53" s="143">
        <v>-3489.64</v>
      </c>
      <c r="J53" s="150">
        <f>IF(I58=0,"",I53/I58*100)</f>
        <v>1.9165171281262907</v>
      </c>
    </row>
    <row r="54" spans="1:10" ht="25.5" customHeight="1" x14ac:dyDescent="0.2">
      <c r="A54" s="135"/>
      <c r="B54" s="137" t="s">
        <v>82</v>
      </c>
      <c r="C54" s="205" t="s">
        <v>83</v>
      </c>
      <c r="D54" s="206"/>
      <c r="E54" s="206"/>
      <c r="F54" s="154" t="s">
        <v>26</v>
      </c>
      <c r="G54" s="143"/>
      <c r="H54" s="143"/>
      <c r="I54" s="143">
        <v>-21080.61</v>
      </c>
      <c r="J54" s="150">
        <f>IF(I58=0,"",I54/I58*100)</f>
        <v>11.577512332604616</v>
      </c>
    </row>
    <row r="55" spans="1:10" ht="25.5" customHeight="1" x14ac:dyDescent="0.2">
      <c r="A55" s="135"/>
      <c r="B55" s="137" t="s">
        <v>84</v>
      </c>
      <c r="C55" s="205" t="s">
        <v>85</v>
      </c>
      <c r="D55" s="206"/>
      <c r="E55" s="206"/>
      <c r="F55" s="154" t="s">
        <v>27</v>
      </c>
      <c r="G55" s="143"/>
      <c r="H55" s="143"/>
      <c r="I55" s="143">
        <v>-19373.490000000002</v>
      </c>
      <c r="J55" s="150">
        <f>IF(I58=0,"",I55/I58*100)</f>
        <v>10.639958682438136</v>
      </c>
    </row>
    <row r="56" spans="1:10" ht="25.5" customHeight="1" x14ac:dyDescent="0.2">
      <c r="A56" s="135"/>
      <c r="B56" s="137" t="s">
        <v>86</v>
      </c>
      <c r="C56" s="205" t="s">
        <v>87</v>
      </c>
      <c r="D56" s="206"/>
      <c r="E56" s="206"/>
      <c r="F56" s="154" t="s">
        <v>27</v>
      </c>
      <c r="G56" s="143"/>
      <c r="H56" s="143"/>
      <c r="I56" s="143">
        <v>-21755.200000000001</v>
      </c>
      <c r="J56" s="150">
        <f>IF(I58=0,"",I56/I58*100)</f>
        <v>11.947998482884506</v>
      </c>
    </row>
    <row r="57" spans="1:10" ht="25.5" customHeight="1" x14ac:dyDescent="0.2">
      <c r="A57" s="135"/>
      <c r="B57" s="147" t="s">
        <v>88</v>
      </c>
      <c r="C57" s="207" t="s">
        <v>89</v>
      </c>
      <c r="D57" s="208"/>
      <c r="E57" s="208"/>
      <c r="F57" s="155" t="s">
        <v>90</v>
      </c>
      <c r="G57" s="148"/>
      <c r="H57" s="148"/>
      <c r="I57" s="148">
        <v>-6.47</v>
      </c>
      <c r="J57" s="151">
        <f>IF(I58=0,"",I57/I58*100)</f>
        <v>3.5533366820007517E-3</v>
      </c>
    </row>
    <row r="58" spans="1:10" ht="25.5" customHeight="1" x14ac:dyDescent="0.2">
      <c r="A58" s="136"/>
      <c r="B58" s="140" t="s">
        <v>1</v>
      </c>
      <c r="C58" s="140"/>
      <c r="D58" s="141"/>
      <c r="E58" s="141"/>
      <c r="F58" s="156"/>
      <c r="G58" s="144"/>
      <c r="H58" s="144"/>
      <c r="I58" s="144">
        <f>SUM(I49:I57)</f>
        <v>-182082.38</v>
      </c>
      <c r="J58" s="152">
        <f>SUM(J49:J57)</f>
        <v>99.999999999999986</v>
      </c>
    </row>
    <row r="59" spans="1:10" x14ac:dyDescent="0.2">
      <c r="F59" s="99"/>
      <c r="G59" s="100"/>
      <c r="H59" s="99"/>
      <c r="I59" s="100"/>
      <c r="J59" s="101"/>
    </row>
    <row r="60" spans="1:10" x14ac:dyDescent="0.2">
      <c r="F60" s="99"/>
      <c r="G60" s="100"/>
      <c r="H60" s="99"/>
      <c r="I60" s="100"/>
      <c r="J60" s="101"/>
    </row>
    <row r="61" spans="1:10" x14ac:dyDescent="0.2">
      <c r="F61" s="99"/>
      <c r="G61" s="100"/>
      <c r="H61" s="99"/>
      <c r="I61" s="100"/>
      <c r="J61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I17:J17"/>
    <mergeCell ref="I18:J18"/>
    <mergeCell ref="C39:E39"/>
    <mergeCell ref="C40:E40"/>
    <mergeCell ref="C41:E41"/>
    <mergeCell ref="C55:E55"/>
    <mergeCell ref="C56:E56"/>
    <mergeCell ref="C57:E57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5" t="s">
        <v>8</v>
      </c>
      <c r="B2" s="74"/>
      <c r="C2" s="247"/>
      <c r="D2" s="247"/>
      <c r="E2" s="247"/>
      <c r="F2" s="247"/>
      <c r="G2" s="248"/>
    </row>
    <row r="3" spans="1:7" ht="24.95" customHeight="1" x14ac:dyDescent="0.2">
      <c r="A3" s="75" t="s">
        <v>9</v>
      </c>
      <c r="B3" s="74"/>
      <c r="C3" s="247"/>
      <c r="D3" s="247"/>
      <c r="E3" s="247"/>
      <c r="F3" s="247"/>
      <c r="G3" s="248"/>
    </row>
    <row r="4" spans="1:7" ht="24.95" customHeight="1" x14ac:dyDescent="0.2">
      <c r="A4" s="75" t="s">
        <v>10</v>
      </c>
      <c r="B4" s="74"/>
      <c r="C4" s="247"/>
      <c r="D4" s="247"/>
      <c r="E4" s="247"/>
      <c r="F4" s="247"/>
      <c r="G4" s="24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E1" t="s">
        <v>93</v>
      </c>
    </row>
    <row r="2" spans="1:60" ht="24.95" customHeight="1" x14ac:dyDescent="0.2">
      <c r="A2" s="160" t="s">
        <v>8</v>
      </c>
      <c r="B2" s="74" t="s">
        <v>47</v>
      </c>
      <c r="C2" s="250" t="s">
        <v>48</v>
      </c>
      <c r="D2" s="251"/>
      <c r="E2" s="251"/>
      <c r="F2" s="251"/>
      <c r="G2" s="252"/>
      <c r="AE2" t="s">
        <v>94</v>
      </c>
    </row>
    <row r="3" spans="1:60" ht="24.95" customHeight="1" x14ac:dyDescent="0.2">
      <c r="A3" s="160" t="s">
        <v>9</v>
      </c>
      <c r="B3" s="74" t="s">
        <v>43</v>
      </c>
      <c r="C3" s="250" t="s">
        <v>44</v>
      </c>
      <c r="D3" s="251"/>
      <c r="E3" s="251"/>
      <c r="F3" s="251"/>
      <c r="G3" s="252"/>
      <c r="AE3" t="s">
        <v>95</v>
      </c>
    </row>
    <row r="4" spans="1:60" ht="24.95" customHeight="1" x14ac:dyDescent="0.2">
      <c r="A4" s="161" t="s">
        <v>10</v>
      </c>
      <c r="B4" s="162" t="s">
        <v>41</v>
      </c>
      <c r="C4" s="253" t="s">
        <v>42</v>
      </c>
      <c r="D4" s="254"/>
      <c r="E4" s="254"/>
      <c r="F4" s="254"/>
      <c r="G4" s="255"/>
      <c r="AE4" t="s">
        <v>96</v>
      </c>
    </row>
    <row r="5" spans="1:60" x14ac:dyDescent="0.2">
      <c r="D5" s="159"/>
    </row>
    <row r="6" spans="1:60" ht="38.25" x14ac:dyDescent="0.2">
      <c r="A6" s="168" t="s">
        <v>97</v>
      </c>
      <c r="B6" s="166" t="s">
        <v>98</v>
      </c>
      <c r="C6" s="166" t="s">
        <v>99</v>
      </c>
      <c r="D6" s="167" t="s">
        <v>100</v>
      </c>
      <c r="E6" s="168" t="s">
        <v>101</v>
      </c>
      <c r="F6" s="163" t="s">
        <v>102</v>
      </c>
      <c r="G6" s="168" t="s">
        <v>103</v>
      </c>
      <c r="H6" s="169" t="s">
        <v>32</v>
      </c>
      <c r="I6" s="169" t="s">
        <v>104</v>
      </c>
      <c r="J6" s="169" t="s">
        <v>33</v>
      </c>
      <c r="K6" s="169" t="s">
        <v>105</v>
      </c>
      <c r="L6" s="169" t="s">
        <v>106</v>
      </c>
      <c r="M6" s="169" t="s">
        <v>107</v>
      </c>
      <c r="N6" s="169" t="s">
        <v>108</v>
      </c>
      <c r="O6" s="169" t="s">
        <v>109</v>
      </c>
      <c r="P6" s="169" t="s">
        <v>110</v>
      </c>
      <c r="Q6" s="169" t="s">
        <v>111</v>
      </c>
      <c r="R6" s="169" t="s">
        <v>112</v>
      </c>
      <c r="S6" s="169" t="s">
        <v>113</v>
      </c>
    </row>
    <row r="7" spans="1:60" x14ac:dyDescent="0.2">
      <c r="A7" s="170" t="s">
        <v>114</v>
      </c>
      <c r="B7" s="172" t="s">
        <v>72</v>
      </c>
      <c r="C7" s="173" t="s">
        <v>73</v>
      </c>
      <c r="D7" s="174"/>
      <c r="E7" s="181"/>
      <c r="F7" s="186"/>
      <c r="G7" s="186">
        <f>SUM(G8:G29)</f>
        <v>-6254.26</v>
      </c>
      <c r="H7" s="186"/>
      <c r="I7" s="186">
        <f>SUM(I8:I29)</f>
        <v>0</v>
      </c>
      <c r="J7" s="186"/>
      <c r="K7" s="186">
        <f>SUM(K8:K29)</f>
        <v>-6254.26</v>
      </c>
      <c r="L7" s="186"/>
      <c r="M7" s="186">
        <f>SUM(M8:M29)</f>
        <v>-7567.6545999999989</v>
      </c>
      <c r="N7" s="186"/>
      <c r="O7" s="186">
        <f>SUM(O8:O29)</f>
        <v>0</v>
      </c>
      <c r="P7" s="186"/>
      <c r="Q7" s="186">
        <f>SUM(Q8:Q29)</f>
        <v>0</v>
      </c>
      <c r="R7" s="187"/>
      <c r="S7" s="186"/>
      <c r="AE7" t="s">
        <v>115</v>
      </c>
    </row>
    <row r="8" spans="1:60" outlineLevel="1" x14ac:dyDescent="0.2">
      <c r="A8" s="165">
        <v>1</v>
      </c>
      <c r="B8" s="175" t="s">
        <v>116</v>
      </c>
      <c r="C8" s="198" t="s">
        <v>117</v>
      </c>
      <c r="D8" s="177" t="s">
        <v>118</v>
      </c>
      <c r="E8" s="182">
        <v>-6.4379</v>
      </c>
      <c r="F8" s="188">
        <v>620.20000000000005</v>
      </c>
      <c r="G8" s="188">
        <f>ROUND(E8*F8,2)</f>
        <v>-3992.79</v>
      </c>
      <c r="H8" s="188">
        <v>0</v>
      </c>
      <c r="I8" s="188">
        <f>ROUND(E8*H8,2)</f>
        <v>0</v>
      </c>
      <c r="J8" s="188">
        <v>620.20000000000005</v>
      </c>
      <c r="K8" s="188">
        <f>ROUND(E8*J8,2)</f>
        <v>-3992.79</v>
      </c>
      <c r="L8" s="188">
        <v>21</v>
      </c>
      <c r="M8" s="188">
        <f>G8*(1+L8/100)</f>
        <v>-4831.2758999999996</v>
      </c>
      <c r="N8" s="188">
        <v>0</v>
      </c>
      <c r="O8" s="188">
        <f>ROUND(E8*N8,2)</f>
        <v>0</v>
      </c>
      <c r="P8" s="188">
        <v>0</v>
      </c>
      <c r="Q8" s="188">
        <f>ROUND(E8*P8,2)</f>
        <v>0</v>
      </c>
      <c r="R8" s="189"/>
      <c r="S8" s="188" t="s">
        <v>119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120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/>
      <c r="B9" s="175"/>
      <c r="C9" s="199" t="s">
        <v>121</v>
      </c>
      <c r="D9" s="178"/>
      <c r="E9" s="183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9"/>
      <c r="S9" s="188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122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 x14ac:dyDescent="0.2">
      <c r="A10" s="165"/>
      <c r="B10" s="175"/>
      <c r="C10" s="199" t="s">
        <v>123</v>
      </c>
      <c r="D10" s="178"/>
      <c r="E10" s="183">
        <v>-1.1637500000000001</v>
      </c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9"/>
      <c r="S10" s="188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122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">
      <c r="A11" s="165"/>
      <c r="B11" s="175"/>
      <c r="C11" s="199" t="s">
        <v>124</v>
      </c>
      <c r="D11" s="178"/>
      <c r="E11" s="183">
        <v>-2.85615</v>
      </c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9"/>
      <c r="S11" s="188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122</v>
      </c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">
      <c r="A12" s="165"/>
      <c r="B12" s="175"/>
      <c r="C12" s="199" t="s">
        <v>125</v>
      </c>
      <c r="D12" s="178"/>
      <c r="E12" s="183">
        <v>-2.4180000000000001</v>
      </c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9"/>
      <c r="S12" s="188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122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">
      <c r="A13" s="165"/>
      <c r="B13" s="175"/>
      <c r="C13" s="200" t="s">
        <v>126</v>
      </c>
      <c r="D13" s="179"/>
      <c r="E13" s="184">
        <v>-6.4379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9"/>
      <c r="S13" s="188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122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ht="22.5" outlineLevel="1" x14ac:dyDescent="0.2">
      <c r="A14" s="165">
        <v>2</v>
      </c>
      <c r="B14" s="175" t="s">
        <v>127</v>
      </c>
      <c r="C14" s="198" t="s">
        <v>128</v>
      </c>
      <c r="D14" s="177" t="s">
        <v>118</v>
      </c>
      <c r="E14" s="182">
        <v>-6.4379</v>
      </c>
      <c r="F14" s="188">
        <v>95.4</v>
      </c>
      <c r="G14" s="188">
        <f>ROUND(E14*F14,2)</f>
        <v>-614.17999999999995</v>
      </c>
      <c r="H14" s="188">
        <v>0</v>
      </c>
      <c r="I14" s="188">
        <f>ROUND(E14*H14,2)</f>
        <v>0</v>
      </c>
      <c r="J14" s="188">
        <v>95.4</v>
      </c>
      <c r="K14" s="188">
        <f>ROUND(E14*J14,2)</f>
        <v>-614.17999999999995</v>
      </c>
      <c r="L14" s="188">
        <v>21</v>
      </c>
      <c r="M14" s="188">
        <f>G14*(1+L14/100)</f>
        <v>-743.15779999999995</v>
      </c>
      <c r="N14" s="188">
        <v>0</v>
      </c>
      <c r="O14" s="188">
        <f>ROUND(E14*N14,2)</f>
        <v>0</v>
      </c>
      <c r="P14" s="188">
        <v>0</v>
      </c>
      <c r="Q14" s="188">
        <f>ROUND(E14*P14,2)</f>
        <v>0</v>
      </c>
      <c r="R14" s="189"/>
      <c r="S14" s="188" t="s">
        <v>119</v>
      </c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120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/>
      <c r="B15" s="175"/>
      <c r="C15" s="199" t="s">
        <v>129</v>
      </c>
      <c r="D15" s="178"/>
      <c r="E15" s="183">
        <v>-6.4379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9"/>
      <c r="S15" s="188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122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ht="22.5" outlineLevel="1" x14ac:dyDescent="0.2">
      <c r="A16" s="165">
        <v>3</v>
      </c>
      <c r="B16" s="175" t="s">
        <v>130</v>
      </c>
      <c r="C16" s="198" t="s">
        <v>131</v>
      </c>
      <c r="D16" s="177" t="s">
        <v>118</v>
      </c>
      <c r="E16" s="182">
        <v>-6.4379</v>
      </c>
      <c r="F16" s="188">
        <v>6</v>
      </c>
      <c r="G16" s="188">
        <f>ROUND(E16*F16,2)</f>
        <v>-38.630000000000003</v>
      </c>
      <c r="H16" s="188">
        <v>0</v>
      </c>
      <c r="I16" s="188">
        <f>ROUND(E16*H16,2)</f>
        <v>0</v>
      </c>
      <c r="J16" s="188">
        <v>6</v>
      </c>
      <c r="K16" s="188">
        <f>ROUND(E16*J16,2)</f>
        <v>-38.630000000000003</v>
      </c>
      <c r="L16" s="188">
        <v>21</v>
      </c>
      <c r="M16" s="188">
        <f>G16*(1+L16/100)</f>
        <v>-46.7423</v>
      </c>
      <c r="N16" s="188">
        <v>0</v>
      </c>
      <c r="O16" s="188">
        <f>ROUND(E16*N16,2)</f>
        <v>0</v>
      </c>
      <c r="P16" s="188">
        <v>0</v>
      </c>
      <c r="Q16" s="188">
        <f>ROUND(E16*P16,2)</f>
        <v>0</v>
      </c>
      <c r="R16" s="189"/>
      <c r="S16" s="188" t="s">
        <v>119</v>
      </c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120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/>
      <c r="B17" s="175"/>
      <c r="C17" s="199" t="s">
        <v>129</v>
      </c>
      <c r="D17" s="178"/>
      <c r="E17" s="183">
        <v>-6.4379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9"/>
      <c r="S17" s="188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122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>
        <v>4</v>
      </c>
      <c r="B18" s="175" t="s">
        <v>132</v>
      </c>
      <c r="C18" s="198" t="s">
        <v>133</v>
      </c>
      <c r="D18" s="177" t="s">
        <v>118</v>
      </c>
      <c r="E18" s="182">
        <v>-8.2866499999999998</v>
      </c>
      <c r="F18" s="188">
        <v>158.69999999999999</v>
      </c>
      <c r="G18" s="188">
        <f>ROUND(E18*F18,2)</f>
        <v>-1315.09</v>
      </c>
      <c r="H18" s="188">
        <v>0</v>
      </c>
      <c r="I18" s="188">
        <f>ROUND(E18*H18,2)</f>
        <v>0</v>
      </c>
      <c r="J18" s="188">
        <v>158.69999999999999</v>
      </c>
      <c r="K18" s="188">
        <f>ROUND(E18*J18,2)</f>
        <v>-1315.09</v>
      </c>
      <c r="L18" s="188">
        <v>21</v>
      </c>
      <c r="M18" s="188">
        <f>G18*(1+L18/100)</f>
        <v>-1591.2588999999998</v>
      </c>
      <c r="N18" s="188">
        <v>0</v>
      </c>
      <c r="O18" s="188">
        <f>ROUND(E18*N18,2)</f>
        <v>0</v>
      </c>
      <c r="P18" s="188">
        <v>0</v>
      </c>
      <c r="Q18" s="188">
        <f>ROUND(E18*P18,2)</f>
        <v>0</v>
      </c>
      <c r="R18" s="189"/>
      <c r="S18" s="188" t="s">
        <v>119</v>
      </c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120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">
      <c r="A19" s="165"/>
      <c r="B19" s="175"/>
      <c r="C19" s="199" t="s">
        <v>134</v>
      </c>
      <c r="D19" s="178"/>
      <c r="E19" s="183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9"/>
      <c r="S19" s="188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122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ht="22.5" outlineLevel="1" x14ac:dyDescent="0.2">
      <c r="A20" s="165"/>
      <c r="B20" s="175"/>
      <c r="C20" s="199" t="s">
        <v>135</v>
      </c>
      <c r="D20" s="178"/>
      <c r="E20" s="183">
        <v>-1.3965000000000001</v>
      </c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9"/>
      <c r="S20" s="188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122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/>
      <c r="B21" s="175"/>
      <c r="C21" s="199" t="s">
        <v>136</v>
      </c>
      <c r="D21" s="178"/>
      <c r="E21" s="183">
        <v>-2.85615</v>
      </c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9"/>
      <c r="S21" s="188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122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">
      <c r="A22" s="165"/>
      <c r="B22" s="175"/>
      <c r="C22" s="199" t="s">
        <v>137</v>
      </c>
      <c r="D22" s="178"/>
      <c r="E22" s="183">
        <v>-2.2320000000000002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9"/>
      <c r="S22" s="188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122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/>
      <c r="B23" s="175"/>
      <c r="C23" s="199" t="s">
        <v>138</v>
      </c>
      <c r="D23" s="178"/>
      <c r="E23" s="183">
        <v>-1.1637500000000001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9"/>
      <c r="S23" s="188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122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/>
      <c r="B24" s="175"/>
      <c r="C24" s="199" t="s">
        <v>124</v>
      </c>
      <c r="D24" s="178"/>
      <c r="E24" s="183">
        <v>-2.85615</v>
      </c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9"/>
      <c r="S24" s="188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122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 x14ac:dyDescent="0.2">
      <c r="A25" s="165"/>
      <c r="B25" s="175"/>
      <c r="C25" s="199" t="s">
        <v>125</v>
      </c>
      <c r="D25" s="178"/>
      <c r="E25" s="183">
        <v>-2.4180000000000001</v>
      </c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9"/>
      <c r="S25" s="188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122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 x14ac:dyDescent="0.2">
      <c r="A26" s="165"/>
      <c r="B26" s="175"/>
      <c r="C26" s="199" t="s">
        <v>139</v>
      </c>
      <c r="D26" s="178"/>
      <c r="E26" s="183">
        <v>4.6359000000000004</v>
      </c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9"/>
      <c r="S26" s="188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122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/>
      <c r="B27" s="175"/>
      <c r="C27" s="200" t="s">
        <v>126</v>
      </c>
      <c r="D27" s="179"/>
      <c r="E27" s="184">
        <v>-8.2866499999999998</v>
      </c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9"/>
      <c r="S27" s="188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122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 x14ac:dyDescent="0.2">
      <c r="A28" s="165">
        <v>5</v>
      </c>
      <c r="B28" s="175" t="s">
        <v>140</v>
      </c>
      <c r="C28" s="198" t="s">
        <v>141</v>
      </c>
      <c r="D28" s="177" t="s">
        <v>142</v>
      </c>
      <c r="E28" s="182">
        <v>-6.4379</v>
      </c>
      <c r="F28" s="188">
        <v>45.6</v>
      </c>
      <c r="G28" s="188">
        <f>ROUND(E28*F28,2)</f>
        <v>-293.57</v>
      </c>
      <c r="H28" s="188">
        <v>0</v>
      </c>
      <c r="I28" s="188">
        <f>ROUND(E28*H28,2)</f>
        <v>0</v>
      </c>
      <c r="J28" s="188">
        <v>45.6</v>
      </c>
      <c r="K28" s="188">
        <f>ROUND(E28*J28,2)</f>
        <v>-293.57</v>
      </c>
      <c r="L28" s="188">
        <v>21</v>
      </c>
      <c r="M28" s="188">
        <f>G28*(1+L28/100)</f>
        <v>-355.21969999999999</v>
      </c>
      <c r="N28" s="188">
        <v>0</v>
      </c>
      <c r="O28" s="188">
        <f>ROUND(E28*N28,2)</f>
        <v>0</v>
      </c>
      <c r="P28" s="188">
        <v>0</v>
      </c>
      <c r="Q28" s="188">
        <f>ROUND(E28*P28,2)</f>
        <v>0</v>
      </c>
      <c r="R28" s="189"/>
      <c r="S28" s="188" t="s">
        <v>119</v>
      </c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120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">
      <c r="A29" s="165"/>
      <c r="B29" s="175"/>
      <c r="C29" s="199" t="s">
        <v>129</v>
      </c>
      <c r="D29" s="178"/>
      <c r="E29" s="183">
        <v>-6.4379</v>
      </c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9"/>
      <c r="S29" s="188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122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x14ac:dyDescent="0.2">
      <c r="A30" s="171" t="s">
        <v>114</v>
      </c>
      <c r="B30" s="176" t="s">
        <v>74</v>
      </c>
      <c r="C30" s="201" t="s">
        <v>75</v>
      </c>
      <c r="D30" s="180"/>
      <c r="E30" s="185"/>
      <c r="F30" s="190"/>
      <c r="G30" s="190">
        <f>SUM(G31:G49)</f>
        <v>-12121.32</v>
      </c>
      <c r="H30" s="190"/>
      <c r="I30" s="190">
        <f>SUM(I31:I49)</f>
        <v>-853.88</v>
      </c>
      <c r="J30" s="190"/>
      <c r="K30" s="190">
        <f>SUM(K31:K49)</f>
        <v>-11267.44</v>
      </c>
      <c r="L30" s="190"/>
      <c r="M30" s="190">
        <f>SUM(M31:M49)</f>
        <v>-14666.797199999999</v>
      </c>
      <c r="N30" s="190"/>
      <c r="O30" s="190">
        <f>SUM(O31:O49)</f>
        <v>-5.9399999999999995</v>
      </c>
      <c r="P30" s="190"/>
      <c r="Q30" s="190">
        <f>SUM(Q31:Q49)</f>
        <v>0</v>
      </c>
      <c r="R30" s="191"/>
      <c r="S30" s="190"/>
      <c r="AE30" t="s">
        <v>115</v>
      </c>
    </row>
    <row r="31" spans="1:60" outlineLevel="1" x14ac:dyDescent="0.2">
      <c r="A31" s="165">
        <v>6</v>
      </c>
      <c r="B31" s="175" t="s">
        <v>143</v>
      </c>
      <c r="C31" s="198" t="s">
        <v>144</v>
      </c>
      <c r="D31" s="177" t="s">
        <v>118</v>
      </c>
      <c r="E31" s="182">
        <v>-4.6359000000000004</v>
      </c>
      <c r="F31" s="188">
        <v>760.7</v>
      </c>
      <c r="G31" s="188">
        <f>ROUND(E31*F31,2)</f>
        <v>-3526.53</v>
      </c>
      <c r="H31" s="188">
        <v>0</v>
      </c>
      <c r="I31" s="188">
        <f>ROUND(E31*H31,2)</f>
        <v>0</v>
      </c>
      <c r="J31" s="188">
        <v>760.7</v>
      </c>
      <c r="K31" s="188">
        <f>ROUND(E31*J31,2)</f>
        <v>-3526.53</v>
      </c>
      <c r="L31" s="188">
        <v>21</v>
      </c>
      <c r="M31" s="188">
        <f>G31*(1+L31/100)</f>
        <v>-4267.1013000000003</v>
      </c>
      <c r="N31" s="188">
        <v>1.665</v>
      </c>
      <c r="O31" s="188">
        <f>ROUND(E31*N31,2)</f>
        <v>-7.72</v>
      </c>
      <c r="P31" s="188">
        <v>0</v>
      </c>
      <c r="Q31" s="188">
        <f>ROUND(E31*P31,2)</f>
        <v>0</v>
      </c>
      <c r="R31" s="189"/>
      <c r="S31" s="188" t="s">
        <v>119</v>
      </c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120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 x14ac:dyDescent="0.2">
      <c r="A32" s="165"/>
      <c r="B32" s="175"/>
      <c r="C32" s="199" t="s">
        <v>145</v>
      </c>
      <c r="D32" s="178"/>
      <c r="E32" s="183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9"/>
      <c r="S32" s="188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122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/>
      <c r="B33" s="175"/>
      <c r="C33" s="199" t="s">
        <v>146</v>
      </c>
      <c r="D33" s="178"/>
      <c r="E33" s="183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9"/>
      <c r="S33" s="188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122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ht="22.5" outlineLevel="1" x14ac:dyDescent="0.2">
      <c r="A34" s="165"/>
      <c r="B34" s="175"/>
      <c r="C34" s="199" t="s">
        <v>147</v>
      </c>
      <c r="D34" s="178"/>
      <c r="E34" s="183">
        <v>-4.6359000000000004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9"/>
      <c r="S34" s="188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122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">
      <c r="A35" s="165">
        <v>7</v>
      </c>
      <c r="B35" s="175" t="s">
        <v>148</v>
      </c>
      <c r="C35" s="198" t="s">
        <v>149</v>
      </c>
      <c r="D35" s="177" t="s">
        <v>150</v>
      </c>
      <c r="E35" s="182">
        <v>18.254999999999999</v>
      </c>
      <c r="F35" s="188">
        <v>116.9</v>
      </c>
      <c r="G35" s="188">
        <f>ROUND(E35*F35,2)</f>
        <v>2134.0100000000002</v>
      </c>
      <c r="H35" s="188">
        <v>0</v>
      </c>
      <c r="I35" s="188">
        <f>ROUND(E35*H35,2)</f>
        <v>0</v>
      </c>
      <c r="J35" s="188">
        <v>116.9</v>
      </c>
      <c r="K35" s="188">
        <f>ROUND(E35*J35,2)</f>
        <v>2134.0100000000002</v>
      </c>
      <c r="L35" s="188">
        <v>21</v>
      </c>
      <c r="M35" s="188">
        <f>G35*(1+L35/100)</f>
        <v>2582.1521000000002</v>
      </c>
      <c r="N35" s="188">
        <v>0.23382</v>
      </c>
      <c r="O35" s="188">
        <f>ROUND(E35*N35,2)</f>
        <v>4.2699999999999996</v>
      </c>
      <c r="P35" s="188">
        <v>0</v>
      </c>
      <c r="Q35" s="188">
        <f>ROUND(E35*P35,2)</f>
        <v>0</v>
      </c>
      <c r="R35" s="189"/>
      <c r="S35" s="188" t="s">
        <v>119</v>
      </c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120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">
      <c r="A36" s="165"/>
      <c r="B36" s="175"/>
      <c r="C36" s="199" t="s">
        <v>146</v>
      </c>
      <c r="D36" s="178"/>
      <c r="E36" s="183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9"/>
      <c r="S36" s="188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122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ht="22.5" outlineLevel="1" x14ac:dyDescent="0.2">
      <c r="A37" s="165"/>
      <c r="B37" s="175"/>
      <c r="C37" s="199" t="s">
        <v>151</v>
      </c>
      <c r="D37" s="178"/>
      <c r="E37" s="183">
        <v>18.254999999999999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9"/>
      <c r="S37" s="188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122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 x14ac:dyDescent="0.2">
      <c r="A38" s="165">
        <v>8</v>
      </c>
      <c r="B38" s="175" t="s">
        <v>152</v>
      </c>
      <c r="C38" s="198" t="s">
        <v>153</v>
      </c>
      <c r="D38" s="177" t="s">
        <v>154</v>
      </c>
      <c r="E38" s="182">
        <v>-56.661000000000001</v>
      </c>
      <c r="F38" s="188">
        <v>15</v>
      </c>
      <c r="G38" s="188">
        <f>ROUND(E38*F38,2)</f>
        <v>-849.92</v>
      </c>
      <c r="H38" s="188">
        <v>0</v>
      </c>
      <c r="I38" s="188">
        <f>ROUND(E38*H38,2)</f>
        <v>0</v>
      </c>
      <c r="J38" s="188">
        <v>15</v>
      </c>
      <c r="K38" s="188">
        <f>ROUND(E38*J38,2)</f>
        <v>-849.92</v>
      </c>
      <c r="L38" s="188">
        <v>21</v>
      </c>
      <c r="M38" s="188">
        <f>G38*(1+L38/100)</f>
        <v>-1028.4032</v>
      </c>
      <c r="N38" s="188">
        <v>1.8000000000000001E-4</v>
      </c>
      <c r="O38" s="188">
        <f>ROUND(E38*N38,2)</f>
        <v>-0.01</v>
      </c>
      <c r="P38" s="188">
        <v>0</v>
      </c>
      <c r="Q38" s="188">
        <f>ROUND(E38*P38,2)</f>
        <v>0</v>
      </c>
      <c r="R38" s="189"/>
      <c r="S38" s="188" t="s">
        <v>119</v>
      </c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120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 x14ac:dyDescent="0.2">
      <c r="A39" s="165"/>
      <c r="B39" s="175"/>
      <c r="C39" s="199" t="s">
        <v>155</v>
      </c>
      <c r="D39" s="178"/>
      <c r="E39" s="183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9"/>
      <c r="S39" s="188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122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outlineLevel="1" x14ac:dyDescent="0.2">
      <c r="A40" s="165"/>
      <c r="B40" s="175"/>
      <c r="C40" s="199" t="s">
        <v>146</v>
      </c>
      <c r="D40" s="178"/>
      <c r="E40" s="183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9"/>
      <c r="S40" s="188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122</v>
      </c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ht="22.5" outlineLevel="1" x14ac:dyDescent="0.2">
      <c r="A41" s="165"/>
      <c r="B41" s="175"/>
      <c r="C41" s="199" t="s">
        <v>156</v>
      </c>
      <c r="D41" s="178"/>
      <c r="E41" s="183">
        <v>-56.661000000000001</v>
      </c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9"/>
      <c r="S41" s="188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122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">
      <c r="A42" s="165">
        <v>9</v>
      </c>
      <c r="B42" s="175" t="s">
        <v>157</v>
      </c>
      <c r="C42" s="198" t="s">
        <v>158</v>
      </c>
      <c r="D42" s="177" t="s">
        <v>159</v>
      </c>
      <c r="E42" s="182">
        <v>-4</v>
      </c>
      <c r="F42" s="188">
        <v>515</v>
      </c>
      <c r="G42" s="188">
        <f>ROUND(E42*F42,2)</f>
        <v>-2060</v>
      </c>
      <c r="H42" s="188">
        <v>0</v>
      </c>
      <c r="I42" s="188">
        <f>ROUND(E42*H42,2)</f>
        <v>0</v>
      </c>
      <c r="J42" s="188">
        <v>515</v>
      </c>
      <c r="K42" s="188">
        <f>ROUND(E42*J42,2)</f>
        <v>-2060</v>
      </c>
      <c r="L42" s="188">
        <v>21</v>
      </c>
      <c r="M42" s="188">
        <f>G42*(1+L42/100)</f>
        <v>-2492.6</v>
      </c>
      <c r="N42" s="188">
        <v>0.26619999999999999</v>
      </c>
      <c r="O42" s="188">
        <f>ROUND(E42*N42,2)</f>
        <v>-1.06</v>
      </c>
      <c r="P42" s="188">
        <v>0</v>
      </c>
      <c r="Q42" s="188">
        <f>ROUND(E42*P42,2)</f>
        <v>0</v>
      </c>
      <c r="R42" s="189"/>
      <c r="S42" s="188" t="s">
        <v>119</v>
      </c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120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65"/>
      <c r="B43" s="175"/>
      <c r="C43" s="199" t="s">
        <v>160</v>
      </c>
      <c r="D43" s="178"/>
      <c r="E43" s="183">
        <v>-4</v>
      </c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9"/>
      <c r="S43" s="188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122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 x14ac:dyDescent="0.2">
      <c r="A44" s="165">
        <v>10</v>
      </c>
      <c r="B44" s="175" t="s">
        <v>161</v>
      </c>
      <c r="C44" s="198" t="s">
        <v>162</v>
      </c>
      <c r="D44" s="177" t="s">
        <v>159</v>
      </c>
      <c r="E44" s="182">
        <v>-2</v>
      </c>
      <c r="F44" s="188">
        <v>3482.5</v>
      </c>
      <c r="G44" s="188">
        <f>ROUND(E44*F44,2)</f>
        <v>-6965</v>
      </c>
      <c r="H44" s="188">
        <v>0</v>
      </c>
      <c r="I44" s="188">
        <f>ROUND(E44*H44,2)</f>
        <v>0</v>
      </c>
      <c r="J44" s="188">
        <v>3482.5</v>
      </c>
      <c r="K44" s="188">
        <f>ROUND(E44*J44,2)</f>
        <v>-6965</v>
      </c>
      <c r="L44" s="188">
        <v>21</v>
      </c>
      <c r="M44" s="188">
        <f>G44*(1+L44/100)</f>
        <v>-8427.65</v>
      </c>
      <c r="N44" s="188">
        <v>0.70238999999999996</v>
      </c>
      <c r="O44" s="188">
        <f>ROUND(E44*N44,2)</f>
        <v>-1.4</v>
      </c>
      <c r="P44" s="188">
        <v>0</v>
      </c>
      <c r="Q44" s="188">
        <f>ROUND(E44*P44,2)</f>
        <v>0</v>
      </c>
      <c r="R44" s="189"/>
      <c r="S44" s="188" t="s">
        <v>119</v>
      </c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120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 x14ac:dyDescent="0.2">
      <c r="A45" s="165"/>
      <c r="B45" s="175"/>
      <c r="C45" s="199" t="s">
        <v>163</v>
      </c>
      <c r="D45" s="178"/>
      <c r="E45" s="183">
        <v>-2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9"/>
      <c r="S45" s="188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122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ht="22.5" outlineLevel="1" x14ac:dyDescent="0.2">
      <c r="A46" s="165">
        <v>11</v>
      </c>
      <c r="B46" s="175" t="s">
        <v>164</v>
      </c>
      <c r="C46" s="198" t="s">
        <v>165</v>
      </c>
      <c r="D46" s="177" t="s">
        <v>154</v>
      </c>
      <c r="E46" s="182">
        <v>-62.327100000000002</v>
      </c>
      <c r="F46" s="188">
        <v>13.7</v>
      </c>
      <c r="G46" s="188">
        <f>ROUND(E46*F46,2)</f>
        <v>-853.88</v>
      </c>
      <c r="H46" s="188">
        <v>13.7</v>
      </c>
      <c r="I46" s="188">
        <f>ROUND(E46*H46,2)</f>
        <v>-853.88</v>
      </c>
      <c r="J46" s="188">
        <v>0</v>
      </c>
      <c r="K46" s="188">
        <f>ROUND(E46*J46,2)</f>
        <v>0</v>
      </c>
      <c r="L46" s="188">
        <v>21</v>
      </c>
      <c r="M46" s="188">
        <f>G46*(1+L46/100)</f>
        <v>-1033.1948</v>
      </c>
      <c r="N46" s="188">
        <v>2.9999999999999997E-4</v>
      </c>
      <c r="O46" s="188">
        <f>ROUND(E46*N46,2)</f>
        <v>-0.02</v>
      </c>
      <c r="P46" s="188">
        <v>0</v>
      </c>
      <c r="Q46" s="188">
        <f>ROUND(E46*P46,2)</f>
        <v>0</v>
      </c>
      <c r="R46" s="189"/>
      <c r="S46" s="188" t="s">
        <v>119</v>
      </c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166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 x14ac:dyDescent="0.2">
      <c r="A47" s="165"/>
      <c r="B47" s="175"/>
      <c r="C47" s="199" t="s">
        <v>167</v>
      </c>
      <c r="D47" s="178"/>
      <c r="E47" s="183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9"/>
      <c r="S47" s="188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122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">
      <c r="A48" s="165"/>
      <c r="B48" s="175"/>
      <c r="C48" s="199" t="s">
        <v>146</v>
      </c>
      <c r="D48" s="178"/>
      <c r="E48" s="183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9"/>
      <c r="S48" s="188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122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ht="22.5" outlineLevel="1" x14ac:dyDescent="0.2">
      <c r="A49" s="165"/>
      <c r="B49" s="175"/>
      <c r="C49" s="199" t="s">
        <v>168</v>
      </c>
      <c r="D49" s="178"/>
      <c r="E49" s="183">
        <v>-62.327100000000002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9"/>
      <c r="S49" s="188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122</v>
      </c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x14ac:dyDescent="0.2">
      <c r="A50" s="171" t="s">
        <v>114</v>
      </c>
      <c r="B50" s="176" t="s">
        <v>76</v>
      </c>
      <c r="C50" s="201" t="s">
        <v>77</v>
      </c>
      <c r="D50" s="180"/>
      <c r="E50" s="185"/>
      <c r="F50" s="190"/>
      <c r="G50" s="190">
        <f>SUM(G51:G91)</f>
        <v>-46860.369999999995</v>
      </c>
      <c r="H50" s="190"/>
      <c r="I50" s="190">
        <f>SUM(I51:I91)</f>
        <v>0</v>
      </c>
      <c r="J50" s="190"/>
      <c r="K50" s="190">
        <f>SUM(K51:K91)</f>
        <v>-46860.369999999995</v>
      </c>
      <c r="L50" s="190"/>
      <c r="M50" s="190">
        <f>SUM(M51:M91)</f>
        <v>-56701.047700000003</v>
      </c>
      <c r="N50" s="190"/>
      <c r="O50" s="190">
        <f>SUM(O51:O91)</f>
        <v>-19</v>
      </c>
      <c r="P50" s="190"/>
      <c r="Q50" s="190">
        <f>SUM(Q51:Q91)</f>
        <v>0</v>
      </c>
      <c r="R50" s="191"/>
      <c r="S50" s="190"/>
      <c r="AE50" t="s">
        <v>115</v>
      </c>
    </row>
    <row r="51" spans="1:60" outlineLevel="1" x14ac:dyDescent="0.2">
      <c r="A51" s="165">
        <v>12</v>
      </c>
      <c r="B51" s="175" t="s">
        <v>169</v>
      </c>
      <c r="C51" s="198" t="s">
        <v>170</v>
      </c>
      <c r="D51" s="177" t="s">
        <v>118</v>
      </c>
      <c r="E51" s="182">
        <v>-1.1853</v>
      </c>
      <c r="F51" s="188">
        <v>812.6</v>
      </c>
      <c r="G51" s="188">
        <f>ROUND(E51*F51,2)</f>
        <v>-963.17</v>
      </c>
      <c r="H51" s="188">
        <v>0</v>
      </c>
      <c r="I51" s="188">
        <f>ROUND(E51*H51,2)</f>
        <v>0</v>
      </c>
      <c r="J51" s="188">
        <v>812.6</v>
      </c>
      <c r="K51" s="188">
        <f>ROUND(E51*J51,2)</f>
        <v>-963.17</v>
      </c>
      <c r="L51" s="188">
        <v>21</v>
      </c>
      <c r="M51" s="188">
        <f>G51*(1+L51/100)</f>
        <v>-1165.4357</v>
      </c>
      <c r="N51" s="188">
        <v>1.7816399999999999</v>
      </c>
      <c r="O51" s="188">
        <f>ROUND(E51*N51,2)</f>
        <v>-2.11</v>
      </c>
      <c r="P51" s="188">
        <v>0</v>
      </c>
      <c r="Q51" s="188">
        <f>ROUND(E51*P51,2)</f>
        <v>0</v>
      </c>
      <c r="R51" s="189"/>
      <c r="S51" s="188" t="s">
        <v>119</v>
      </c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120</v>
      </c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 x14ac:dyDescent="0.2">
      <c r="A52" s="165"/>
      <c r="B52" s="175"/>
      <c r="C52" s="199" t="s">
        <v>134</v>
      </c>
      <c r="D52" s="178"/>
      <c r="E52" s="183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9"/>
      <c r="S52" s="188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122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ht="22.5" outlineLevel="1" x14ac:dyDescent="0.2">
      <c r="A53" s="165"/>
      <c r="B53" s="175"/>
      <c r="C53" s="199" t="s">
        <v>171</v>
      </c>
      <c r="D53" s="178"/>
      <c r="E53" s="183">
        <v>-1.1853</v>
      </c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9"/>
      <c r="S53" s="188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122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ht="22.5" outlineLevel="1" x14ac:dyDescent="0.2">
      <c r="A54" s="165">
        <v>13</v>
      </c>
      <c r="B54" s="175" t="s">
        <v>172</v>
      </c>
      <c r="C54" s="198" t="s">
        <v>173</v>
      </c>
      <c r="D54" s="177" t="s">
        <v>154</v>
      </c>
      <c r="E54" s="182">
        <v>-19.557449999999999</v>
      </c>
      <c r="F54" s="188">
        <v>739.6</v>
      </c>
      <c r="G54" s="188">
        <f>ROUND(E54*F54,2)</f>
        <v>-14464.69</v>
      </c>
      <c r="H54" s="188">
        <v>0</v>
      </c>
      <c r="I54" s="188">
        <f>ROUND(E54*H54,2)</f>
        <v>0</v>
      </c>
      <c r="J54" s="188">
        <v>739.6</v>
      </c>
      <c r="K54" s="188">
        <f>ROUND(E54*J54,2)</f>
        <v>-14464.69</v>
      </c>
      <c r="L54" s="188">
        <v>21</v>
      </c>
      <c r="M54" s="188">
        <f>G54*(1+L54/100)</f>
        <v>-17502.2749</v>
      </c>
      <c r="N54" s="188">
        <v>0.52</v>
      </c>
      <c r="O54" s="188">
        <f>ROUND(E54*N54,2)</f>
        <v>-10.17</v>
      </c>
      <c r="P54" s="188">
        <v>0</v>
      </c>
      <c r="Q54" s="188">
        <f>ROUND(E54*P54,2)</f>
        <v>0</v>
      </c>
      <c r="R54" s="189"/>
      <c r="S54" s="188" t="s">
        <v>119</v>
      </c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120</v>
      </c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 x14ac:dyDescent="0.2">
      <c r="A55" s="165"/>
      <c r="B55" s="175"/>
      <c r="C55" s="199" t="s">
        <v>174</v>
      </c>
      <c r="D55" s="178"/>
      <c r="E55" s="183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9"/>
      <c r="S55" s="188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122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 x14ac:dyDescent="0.2">
      <c r="A56" s="165"/>
      <c r="B56" s="175"/>
      <c r="C56" s="199" t="s">
        <v>175</v>
      </c>
      <c r="D56" s="178"/>
      <c r="E56" s="183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9"/>
      <c r="S56" s="188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122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 x14ac:dyDescent="0.2">
      <c r="A57" s="165"/>
      <c r="B57" s="175"/>
      <c r="C57" s="199" t="s">
        <v>176</v>
      </c>
      <c r="D57" s="178"/>
      <c r="E57" s="183">
        <v>-4.41</v>
      </c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9"/>
      <c r="S57" s="188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122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 x14ac:dyDescent="0.2">
      <c r="A58" s="165"/>
      <c r="B58" s="175"/>
      <c r="C58" s="199" t="s">
        <v>177</v>
      </c>
      <c r="D58" s="178"/>
      <c r="E58" s="183">
        <v>-7.7895000000000003</v>
      </c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9"/>
      <c r="S58" s="188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122</v>
      </c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 x14ac:dyDescent="0.2">
      <c r="A59" s="165"/>
      <c r="B59" s="175"/>
      <c r="C59" s="199" t="s">
        <v>178</v>
      </c>
      <c r="D59" s="178"/>
      <c r="E59" s="183">
        <v>-5.58</v>
      </c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9"/>
      <c r="S59" s="188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122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 x14ac:dyDescent="0.2">
      <c r="A60" s="165"/>
      <c r="B60" s="175"/>
      <c r="C60" s="199" t="s">
        <v>179</v>
      </c>
      <c r="D60" s="178"/>
      <c r="E60" s="183">
        <v>-1.7779499999999999</v>
      </c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9"/>
      <c r="S60" s="188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122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 x14ac:dyDescent="0.2">
      <c r="A61" s="165">
        <v>14</v>
      </c>
      <c r="B61" s="175" t="s">
        <v>180</v>
      </c>
      <c r="C61" s="198" t="s">
        <v>181</v>
      </c>
      <c r="D61" s="177" t="s">
        <v>142</v>
      </c>
      <c r="E61" s="182">
        <v>-0.52805000000000002</v>
      </c>
      <c r="F61" s="188">
        <v>24630.7</v>
      </c>
      <c r="G61" s="188">
        <f>ROUND(E61*F61,2)</f>
        <v>-13006.24</v>
      </c>
      <c r="H61" s="188">
        <v>0</v>
      </c>
      <c r="I61" s="188">
        <f>ROUND(E61*H61,2)</f>
        <v>0</v>
      </c>
      <c r="J61" s="188">
        <v>24630.7</v>
      </c>
      <c r="K61" s="188">
        <f>ROUND(E61*J61,2)</f>
        <v>-13006.24</v>
      </c>
      <c r="L61" s="188">
        <v>21</v>
      </c>
      <c r="M61" s="188">
        <f>G61*(1+L61/100)</f>
        <v>-15737.5504</v>
      </c>
      <c r="N61" s="188">
        <v>1.02159</v>
      </c>
      <c r="O61" s="188">
        <f>ROUND(E61*N61,2)</f>
        <v>-0.54</v>
      </c>
      <c r="P61" s="188">
        <v>0</v>
      </c>
      <c r="Q61" s="188">
        <f>ROUND(E61*P61,2)</f>
        <v>0</v>
      </c>
      <c r="R61" s="189"/>
      <c r="S61" s="188" t="s">
        <v>119</v>
      </c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120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ht="22.5" outlineLevel="1" x14ac:dyDescent="0.2">
      <c r="A62" s="165"/>
      <c r="B62" s="175"/>
      <c r="C62" s="199" t="s">
        <v>182</v>
      </c>
      <c r="D62" s="178"/>
      <c r="E62" s="183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9"/>
      <c r="S62" s="188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122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outlineLevel="1" x14ac:dyDescent="0.2">
      <c r="A63" s="165"/>
      <c r="B63" s="175"/>
      <c r="C63" s="199" t="s">
        <v>174</v>
      </c>
      <c r="D63" s="178"/>
      <c r="E63" s="183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9"/>
      <c r="S63" s="188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122</v>
      </c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 x14ac:dyDescent="0.2">
      <c r="A64" s="165"/>
      <c r="B64" s="175"/>
      <c r="C64" s="199" t="s">
        <v>175</v>
      </c>
      <c r="D64" s="178"/>
      <c r="E64" s="183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9"/>
      <c r="S64" s="188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122</v>
      </c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ht="22.5" outlineLevel="1" x14ac:dyDescent="0.2">
      <c r="A65" s="165"/>
      <c r="B65" s="175"/>
      <c r="C65" s="199" t="s">
        <v>183</v>
      </c>
      <c r="D65" s="178"/>
      <c r="E65" s="183">
        <v>-0.11907</v>
      </c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9"/>
      <c r="S65" s="188"/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122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 x14ac:dyDescent="0.2">
      <c r="A66" s="165"/>
      <c r="B66" s="175"/>
      <c r="C66" s="199" t="s">
        <v>184</v>
      </c>
      <c r="D66" s="178"/>
      <c r="E66" s="183">
        <v>-0.21032000000000001</v>
      </c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9"/>
      <c r="S66" s="188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122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ht="22.5" outlineLevel="1" x14ac:dyDescent="0.2">
      <c r="A67" s="165"/>
      <c r="B67" s="175"/>
      <c r="C67" s="199" t="s">
        <v>185</v>
      </c>
      <c r="D67" s="178"/>
      <c r="E67" s="183">
        <v>-0.15065999999999999</v>
      </c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9"/>
      <c r="S67" s="188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122</v>
      </c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 x14ac:dyDescent="0.2">
      <c r="A68" s="165"/>
      <c r="B68" s="175"/>
      <c r="C68" s="199" t="s">
        <v>186</v>
      </c>
      <c r="D68" s="178"/>
      <c r="E68" s="183">
        <v>-4.8000000000000001E-2</v>
      </c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9"/>
      <c r="S68" s="188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122</v>
      </c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ht="22.5" outlineLevel="1" x14ac:dyDescent="0.2">
      <c r="A69" s="165">
        <v>15</v>
      </c>
      <c r="B69" s="175" t="s">
        <v>187</v>
      </c>
      <c r="C69" s="198" t="s">
        <v>188</v>
      </c>
      <c r="D69" s="177" t="s">
        <v>159</v>
      </c>
      <c r="E69" s="182">
        <v>-69.340050000000005</v>
      </c>
      <c r="F69" s="188">
        <v>162.1</v>
      </c>
      <c r="G69" s="188">
        <f>ROUND(E69*F69,2)</f>
        <v>-11240.02</v>
      </c>
      <c r="H69" s="188">
        <v>0</v>
      </c>
      <c r="I69" s="188">
        <f>ROUND(E69*H69,2)</f>
        <v>0</v>
      </c>
      <c r="J69" s="188">
        <v>162.1</v>
      </c>
      <c r="K69" s="188">
        <f>ROUND(E69*J69,2)</f>
        <v>-11240.02</v>
      </c>
      <c r="L69" s="188">
        <v>21</v>
      </c>
      <c r="M69" s="188">
        <f>G69*(1+L69/100)</f>
        <v>-13600.424199999999</v>
      </c>
      <c r="N69" s="188">
        <v>2.5610000000000001E-2</v>
      </c>
      <c r="O69" s="188">
        <f>ROUND(E69*N69,2)</f>
        <v>-1.78</v>
      </c>
      <c r="P69" s="188">
        <v>0</v>
      </c>
      <c r="Q69" s="188">
        <f>ROUND(E69*P69,2)</f>
        <v>0</v>
      </c>
      <c r="R69" s="189"/>
      <c r="S69" s="188" t="s">
        <v>119</v>
      </c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120</v>
      </c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 x14ac:dyDescent="0.2">
      <c r="A70" s="165"/>
      <c r="B70" s="175"/>
      <c r="C70" s="199" t="s">
        <v>174</v>
      </c>
      <c r="D70" s="178"/>
      <c r="E70" s="183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9"/>
      <c r="S70" s="188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122</v>
      </c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 x14ac:dyDescent="0.2">
      <c r="A71" s="165"/>
      <c r="B71" s="175"/>
      <c r="C71" s="199" t="s">
        <v>189</v>
      </c>
      <c r="D71" s="178"/>
      <c r="E71" s="183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9"/>
      <c r="S71" s="188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122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ht="22.5" outlineLevel="1" x14ac:dyDescent="0.2">
      <c r="A72" s="165"/>
      <c r="B72" s="175"/>
      <c r="C72" s="199" t="s">
        <v>190</v>
      </c>
      <c r="D72" s="178"/>
      <c r="E72" s="183">
        <v>-69.340050000000005</v>
      </c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9"/>
      <c r="S72" s="188"/>
      <c r="T72" s="164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122</v>
      </c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 x14ac:dyDescent="0.2">
      <c r="A73" s="165">
        <v>16</v>
      </c>
      <c r="B73" s="175" t="s">
        <v>191</v>
      </c>
      <c r="C73" s="198" t="s">
        <v>192</v>
      </c>
      <c r="D73" s="177" t="s">
        <v>118</v>
      </c>
      <c r="E73" s="182">
        <v>-1.30383</v>
      </c>
      <c r="F73" s="188">
        <v>2300.6999999999998</v>
      </c>
      <c r="G73" s="188">
        <f>ROUND(E73*F73,2)</f>
        <v>-2999.72</v>
      </c>
      <c r="H73" s="188">
        <v>0</v>
      </c>
      <c r="I73" s="188">
        <f>ROUND(E73*H73,2)</f>
        <v>0</v>
      </c>
      <c r="J73" s="188">
        <v>2300.6999999999998</v>
      </c>
      <c r="K73" s="188">
        <f>ROUND(E73*J73,2)</f>
        <v>-2999.72</v>
      </c>
      <c r="L73" s="188">
        <v>21</v>
      </c>
      <c r="M73" s="188">
        <f>G73*(1+L73/100)</f>
        <v>-3629.6611999999996</v>
      </c>
      <c r="N73" s="188">
        <v>2.5249999999999999</v>
      </c>
      <c r="O73" s="188">
        <f>ROUND(E73*N73,2)</f>
        <v>-3.29</v>
      </c>
      <c r="P73" s="188">
        <v>0</v>
      </c>
      <c r="Q73" s="188">
        <f>ROUND(E73*P73,2)</f>
        <v>0</v>
      </c>
      <c r="R73" s="189"/>
      <c r="S73" s="188" t="s">
        <v>119</v>
      </c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120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 x14ac:dyDescent="0.2">
      <c r="A74" s="165"/>
      <c r="B74" s="175"/>
      <c r="C74" s="199" t="s">
        <v>134</v>
      </c>
      <c r="D74" s="178"/>
      <c r="E74" s="183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9"/>
      <c r="S74" s="188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 t="s">
        <v>122</v>
      </c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ht="33.75" outlineLevel="1" x14ac:dyDescent="0.2">
      <c r="A75" s="165"/>
      <c r="B75" s="175"/>
      <c r="C75" s="199" t="s">
        <v>193</v>
      </c>
      <c r="D75" s="178"/>
      <c r="E75" s="183">
        <v>-1.30383</v>
      </c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9"/>
      <c r="S75" s="188"/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122</v>
      </c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 x14ac:dyDescent="0.2">
      <c r="A76" s="165">
        <v>17</v>
      </c>
      <c r="B76" s="175" t="s">
        <v>194</v>
      </c>
      <c r="C76" s="198" t="s">
        <v>195</v>
      </c>
      <c r="D76" s="177" t="s">
        <v>118</v>
      </c>
      <c r="E76" s="182">
        <v>-1.30383</v>
      </c>
      <c r="F76" s="188">
        <v>79.2</v>
      </c>
      <c r="G76" s="188">
        <f>ROUND(E76*F76,2)</f>
        <v>-103.26</v>
      </c>
      <c r="H76" s="188">
        <v>0</v>
      </c>
      <c r="I76" s="188">
        <f>ROUND(E76*H76,2)</f>
        <v>0</v>
      </c>
      <c r="J76" s="188">
        <v>79.2</v>
      </c>
      <c r="K76" s="188">
        <f>ROUND(E76*J76,2)</f>
        <v>-103.26</v>
      </c>
      <c r="L76" s="188">
        <v>21</v>
      </c>
      <c r="M76" s="188">
        <f>G76*(1+L76/100)</f>
        <v>-124.94460000000001</v>
      </c>
      <c r="N76" s="188">
        <v>0</v>
      </c>
      <c r="O76" s="188">
        <f>ROUND(E76*N76,2)</f>
        <v>0</v>
      </c>
      <c r="P76" s="188">
        <v>0</v>
      </c>
      <c r="Q76" s="188">
        <f>ROUND(E76*P76,2)</f>
        <v>0</v>
      </c>
      <c r="R76" s="189"/>
      <c r="S76" s="188" t="s">
        <v>119</v>
      </c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120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 x14ac:dyDescent="0.2">
      <c r="A77" s="165"/>
      <c r="B77" s="175"/>
      <c r="C77" s="199" t="s">
        <v>134</v>
      </c>
      <c r="D77" s="178"/>
      <c r="E77" s="183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9"/>
      <c r="S77" s="188"/>
      <c r="T77" s="164"/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 t="s">
        <v>122</v>
      </c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ht="33.75" outlineLevel="1" x14ac:dyDescent="0.2">
      <c r="A78" s="165"/>
      <c r="B78" s="175"/>
      <c r="C78" s="199" t="s">
        <v>193</v>
      </c>
      <c r="D78" s="178"/>
      <c r="E78" s="183">
        <v>-1.30383</v>
      </c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9"/>
      <c r="S78" s="188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122</v>
      </c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outlineLevel="1" x14ac:dyDescent="0.2">
      <c r="A79" s="165">
        <v>18</v>
      </c>
      <c r="B79" s="175" t="s">
        <v>196</v>
      </c>
      <c r="C79" s="198" t="s">
        <v>197</v>
      </c>
      <c r="D79" s="177" t="s">
        <v>118</v>
      </c>
      <c r="E79" s="182">
        <v>-1.30383</v>
      </c>
      <c r="F79" s="188">
        <v>39.6</v>
      </c>
      <c r="G79" s="188">
        <f>ROUND(E79*F79,2)</f>
        <v>-51.63</v>
      </c>
      <c r="H79" s="188">
        <v>0</v>
      </c>
      <c r="I79" s="188">
        <f>ROUND(E79*H79,2)</f>
        <v>0</v>
      </c>
      <c r="J79" s="188">
        <v>39.6</v>
      </c>
      <c r="K79" s="188">
        <f>ROUND(E79*J79,2)</f>
        <v>-51.63</v>
      </c>
      <c r="L79" s="188">
        <v>21</v>
      </c>
      <c r="M79" s="188">
        <f>G79*(1+L79/100)</f>
        <v>-62.472300000000004</v>
      </c>
      <c r="N79" s="188">
        <v>0</v>
      </c>
      <c r="O79" s="188">
        <f>ROUND(E79*N79,2)</f>
        <v>0</v>
      </c>
      <c r="P79" s="188">
        <v>0</v>
      </c>
      <c r="Q79" s="188">
        <f>ROUND(E79*P79,2)</f>
        <v>0</v>
      </c>
      <c r="R79" s="189"/>
      <c r="S79" s="188" t="s">
        <v>119</v>
      </c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120</v>
      </c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outlineLevel="1" x14ac:dyDescent="0.2">
      <c r="A80" s="165"/>
      <c r="B80" s="175"/>
      <c r="C80" s="199" t="s">
        <v>134</v>
      </c>
      <c r="D80" s="178"/>
      <c r="E80" s="183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9"/>
      <c r="S80" s="188"/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 t="s">
        <v>122</v>
      </c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ht="33.75" outlineLevel="1" x14ac:dyDescent="0.2">
      <c r="A81" s="165"/>
      <c r="B81" s="175"/>
      <c r="C81" s="199" t="s">
        <v>198</v>
      </c>
      <c r="D81" s="178"/>
      <c r="E81" s="183">
        <v>-1.30383</v>
      </c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9"/>
      <c r="S81" s="188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 t="s">
        <v>122</v>
      </c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 x14ac:dyDescent="0.2">
      <c r="A82" s="165">
        <v>19</v>
      </c>
      <c r="B82" s="175" t="s">
        <v>199</v>
      </c>
      <c r="C82" s="198" t="s">
        <v>200</v>
      </c>
      <c r="D82" s="177" t="s">
        <v>118</v>
      </c>
      <c r="E82" s="182">
        <v>-1.30383</v>
      </c>
      <c r="F82" s="188">
        <v>24.6</v>
      </c>
      <c r="G82" s="188">
        <f>ROUND(E82*F82,2)</f>
        <v>-32.07</v>
      </c>
      <c r="H82" s="188">
        <v>0</v>
      </c>
      <c r="I82" s="188">
        <f>ROUND(E82*H82,2)</f>
        <v>0</v>
      </c>
      <c r="J82" s="188">
        <v>24.6</v>
      </c>
      <c r="K82" s="188">
        <f>ROUND(E82*J82,2)</f>
        <v>-32.07</v>
      </c>
      <c r="L82" s="188">
        <v>21</v>
      </c>
      <c r="M82" s="188">
        <f>G82*(1+L82/100)</f>
        <v>-38.804699999999997</v>
      </c>
      <c r="N82" s="188">
        <v>0</v>
      </c>
      <c r="O82" s="188">
        <f>ROUND(E82*N82,2)</f>
        <v>0</v>
      </c>
      <c r="P82" s="188">
        <v>0</v>
      </c>
      <c r="Q82" s="188">
        <f>ROUND(E82*P82,2)</f>
        <v>0</v>
      </c>
      <c r="R82" s="189"/>
      <c r="S82" s="188" t="s">
        <v>119</v>
      </c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 t="s">
        <v>120</v>
      </c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outlineLevel="1" x14ac:dyDescent="0.2">
      <c r="A83" s="165"/>
      <c r="B83" s="175"/>
      <c r="C83" s="199" t="s">
        <v>134</v>
      </c>
      <c r="D83" s="178"/>
      <c r="E83" s="183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9"/>
      <c r="S83" s="188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 t="s">
        <v>122</v>
      </c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ht="33.75" outlineLevel="1" x14ac:dyDescent="0.2">
      <c r="A84" s="165"/>
      <c r="B84" s="175"/>
      <c r="C84" s="199" t="s">
        <v>198</v>
      </c>
      <c r="D84" s="178"/>
      <c r="E84" s="183">
        <v>-1.30383</v>
      </c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9"/>
      <c r="S84" s="188"/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 t="s">
        <v>122</v>
      </c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 x14ac:dyDescent="0.2">
      <c r="A85" s="165">
        <v>20</v>
      </c>
      <c r="B85" s="175" t="s">
        <v>201</v>
      </c>
      <c r="C85" s="198" t="s">
        <v>202</v>
      </c>
      <c r="D85" s="177" t="s">
        <v>142</v>
      </c>
      <c r="E85" s="182">
        <v>-6.8229999999999999E-2</v>
      </c>
      <c r="F85" s="188">
        <v>23718.31</v>
      </c>
      <c r="G85" s="188">
        <f>ROUND(E85*F85,2)</f>
        <v>-1618.3</v>
      </c>
      <c r="H85" s="188">
        <v>0</v>
      </c>
      <c r="I85" s="188">
        <f>ROUND(E85*H85,2)</f>
        <v>0</v>
      </c>
      <c r="J85" s="188">
        <v>23718.31</v>
      </c>
      <c r="K85" s="188">
        <f>ROUND(E85*J85,2)</f>
        <v>-1618.3</v>
      </c>
      <c r="L85" s="188">
        <v>21</v>
      </c>
      <c r="M85" s="188">
        <f>G85*(1+L85/100)</f>
        <v>-1958.1429999999998</v>
      </c>
      <c r="N85" s="188">
        <v>1.0662499999999999</v>
      </c>
      <c r="O85" s="188">
        <f>ROUND(E85*N85,2)</f>
        <v>-7.0000000000000007E-2</v>
      </c>
      <c r="P85" s="188">
        <v>0</v>
      </c>
      <c r="Q85" s="188">
        <f>ROUND(E85*P85,2)</f>
        <v>0</v>
      </c>
      <c r="R85" s="189"/>
      <c r="S85" s="188" t="s">
        <v>119</v>
      </c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 t="s">
        <v>120</v>
      </c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 x14ac:dyDescent="0.2">
      <c r="A86" s="165"/>
      <c r="B86" s="175"/>
      <c r="C86" s="199" t="s">
        <v>134</v>
      </c>
      <c r="D86" s="178"/>
      <c r="E86" s="183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9"/>
      <c r="S86" s="188"/>
      <c r="T86" s="164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4" t="s">
        <v>122</v>
      </c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ht="33.75" outlineLevel="1" x14ac:dyDescent="0.2">
      <c r="A87" s="165"/>
      <c r="B87" s="175"/>
      <c r="C87" s="199" t="s">
        <v>203</v>
      </c>
      <c r="D87" s="178"/>
      <c r="E87" s="183">
        <v>-6.8229999999999999E-2</v>
      </c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9"/>
      <c r="S87" s="188"/>
      <c r="T87" s="164"/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 t="s">
        <v>122</v>
      </c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outlineLevel="1" x14ac:dyDescent="0.2">
      <c r="A88" s="165">
        <v>21</v>
      </c>
      <c r="B88" s="175" t="s">
        <v>204</v>
      </c>
      <c r="C88" s="198" t="s">
        <v>205</v>
      </c>
      <c r="D88" s="177" t="s">
        <v>154</v>
      </c>
      <c r="E88" s="182">
        <v>-11.853</v>
      </c>
      <c r="F88" s="188">
        <v>200.9</v>
      </c>
      <c r="G88" s="188">
        <f>ROUND(E88*F88,2)</f>
        <v>-2381.27</v>
      </c>
      <c r="H88" s="188">
        <v>0</v>
      </c>
      <c r="I88" s="188">
        <f>ROUND(E88*H88,2)</f>
        <v>0</v>
      </c>
      <c r="J88" s="188">
        <v>200.9</v>
      </c>
      <c r="K88" s="188">
        <f>ROUND(E88*J88,2)</f>
        <v>-2381.27</v>
      </c>
      <c r="L88" s="188">
        <v>21</v>
      </c>
      <c r="M88" s="188">
        <f>G88*(1+L88/100)</f>
        <v>-2881.3366999999998</v>
      </c>
      <c r="N88" s="188">
        <v>8.7720000000000006E-2</v>
      </c>
      <c r="O88" s="188">
        <f>ROUND(E88*N88,2)</f>
        <v>-1.04</v>
      </c>
      <c r="P88" s="188">
        <v>0</v>
      </c>
      <c r="Q88" s="188">
        <f>ROUND(E88*P88,2)</f>
        <v>0</v>
      </c>
      <c r="R88" s="189"/>
      <c r="S88" s="188" t="s">
        <v>119</v>
      </c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 t="s">
        <v>120</v>
      </c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outlineLevel="1" x14ac:dyDescent="0.2">
      <c r="A89" s="165"/>
      <c r="B89" s="175"/>
      <c r="C89" s="199" t="s">
        <v>134</v>
      </c>
      <c r="D89" s="178"/>
      <c r="E89" s="183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9"/>
      <c r="S89" s="188"/>
      <c r="T89" s="164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 t="s">
        <v>122</v>
      </c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ht="22.5" outlineLevel="1" x14ac:dyDescent="0.2">
      <c r="A90" s="165"/>
      <c r="B90" s="175"/>
      <c r="C90" s="199" t="s">
        <v>206</v>
      </c>
      <c r="D90" s="178"/>
      <c r="E90" s="183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9"/>
      <c r="S90" s="188"/>
      <c r="T90" s="164"/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 t="s">
        <v>122</v>
      </c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ht="22.5" outlineLevel="1" x14ac:dyDescent="0.2">
      <c r="A91" s="165"/>
      <c r="B91" s="175"/>
      <c r="C91" s="199" t="s">
        <v>207</v>
      </c>
      <c r="D91" s="178"/>
      <c r="E91" s="183">
        <v>-11.853</v>
      </c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9"/>
      <c r="S91" s="188"/>
      <c r="T91" s="164"/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64" t="s">
        <v>122</v>
      </c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ht="25.5" x14ac:dyDescent="0.2">
      <c r="A92" s="171" t="s">
        <v>114</v>
      </c>
      <c r="B92" s="176" t="s">
        <v>78</v>
      </c>
      <c r="C92" s="201" t="s">
        <v>79</v>
      </c>
      <c r="D92" s="180"/>
      <c r="E92" s="185"/>
      <c r="F92" s="190"/>
      <c r="G92" s="190">
        <f>SUM(G93:G108)</f>
        <v>-51141.01999999999</v>
      </c>
      <c r="H92" s="190"/>
      <c r="I92" s="190">
        <f>SUM(I93:I108)</f>
        <v>-29587</v>
      </c>
      <c r="J92" s="190"/>
      <c r="K92" s="190">
        <f>SUM(K93:K108)</f>
        <v>-21554.019999999997</v>
      </c>
      <c r="L92" s="190"/>
      <c r="M92" s="190">
        <f>SUM(M93:M108)</f>
        <v>-61880.634199999993</v>
      </c>
      <c r="N92" s="190"/>
      <c r="O92" s="190">
        <f>SUM(O93:O108)</f>
        <v>-3.1999999999999997</v>
      </c>
      <c r="P92" s="190"/>
      <c r="Q92" s="190">
        <f>SUM(Q93:Q108)</f>
        <v>0</v>
      </c>
      <c r="R92" s="191"/>
      <c r="S92" s="190"/>
      <c r="AE92" t="s">
        <v>115</v>
      </c>
    </row>
    <row r="93" spans="1:60" outlineLevel="1" x14ac:dyDescent="0.2">
      <c r="A93" s="165">
        <v>22</v>
      </c>
      <c r="B93" s="175" t="s">
        <v>208</v>
      </c>
      <c r="C93" s="198" t="s">
        <v>209</v>
      </c>
      <c r="D93" s="177" t="s">
        <v>159</v>
      </c>
      <c r="E93" s="182">
        <v>-39</v>
      </c>
      <c r="F93" s="188">
        <v>63.3</v>
      </c>
      <c r="G93" s="188">
        <f>ROUND(E93*F93,2)</f>
        <v>-2468.6999999999998</v>
      </c>
      <c r="H93" s="188">
        <v>0</v>
      </c>
      <c r="I93" s="188">
        <f>ROUND(E93*H93,2)</f>
        <v>0</v>
      </c>
      <c r="J93" s="188">
        <v>63.3</v>
      </c>
      <c r="K93" s="188">
        <f>ROUND(E93*J93,2)</f>
        <v>-2468.6999999999998</v>
      </c>
      <c r="L93" s="188">
        <v>21</v>
      </c>
      <c r="M93" s="188">
        <f>G93*(1+L93/100)</f>
        <v>-2987.1269999999995</v>
      </c>
      <c r="N93" s="188">
        <v>1.17E-2</v>
      </c>
      <c r="O93" s="188">
        <f>ROUND(E93*N93,2)</f>
        <v>-0.46</v>
      </c>
      <c r="P93" s="188">
        <v>0</v>
      </c>
      <c r="Q93" s="188">
        <f>ROUND(E93*P93,2)</f>
        <v>0</v>
      </c>
      <c r="R93" s="189"/>
      <c r="S93" s="188" t="s">
        <v>119</v>
      </c>
      <c r="T93" s="164"/>
      <c r="U93" s="164"/>
      <c r="V93" s="164"/>
      <c r="W93" s="164"/>
      <c r="X93" s="164"/>
      <c r="Y93" s="164"/>
      <c r="Z93" s="164"/>
      <c r="AA93" s="164"/>
      <c r="AB93" s="164"/>
      <c r="AC93" s="164"/>
      <c r="AD93" s="164"/>
      <c r="AE93" s="164" t="s">
        <v>120</v>
      </c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ht="22.5" outlineLevel="1" x14ac:dyDescent="0.2">
      <c r="A94" s="165"/>
      <c r="B94" s="175"/>
      <c r="C94" s="199" t="s">
        <v>210</v>
      </c>
      <c r="D94" s="178"/>
      <c r="E94" s="183">
        <v>-39</v>
      </c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9"/>
      <c r="S94" s="188"/>
      <c r="T94" s="164"/>
      <c r="U94" s="164"/>
      <c r="V94" s="164"/>
      <c r="W94" s="164"/>
      <c r="X94" s="164"/>
      <c r="Y94" s="164"/>
      <c r="Z94" s="164"/>
      <c r="AA94" s="164"/>
      <c r="AB94" s="164"/>
      <c r="AC94" s="164"/>
      <c r="AD94" s="164"/>
      <c r="AE94" s="164" t="s">
        <v>122</v>
      </c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</row>
    <row r="95" spans="1:60" outlineLevel="1" x14ac:dyDescent="0.2">
      <c r="A95" s="165">
        <v>23</v>
      </c>
      <c r="B95" s="175" t="s">
        <v>211</v>
      </c>
      <c r="C95" s="198" t="s">
        <v>212</v>
      </c>
      <c r="D95" s="177" t="s">
        <v>159</v>
      </c>
      <c r="E95" s="182">
        <v>-6</v>
      </c>
      <c r="F95" s="188">
        <v>84.9</v>
      </c>
      <c r="G95" s="188">
        <f>ROUND(E95*F95,2)</f>
        <v>-509.4</v>
      </c>
      <c r="H95" s="188">
        <v>0</v>
      </c>
      <c r="I95" s="188">
        <f>ROUND(E95*H95,2)</f>
        <v>0</v>
      </c>
      <c r="J95" s="188">
        <v>84.9</v>
      </c>
      <c r="K95" s="188">
        <f>ROUND(E95*J95,2)</f>
        <v>-509.4</v>
      </c>
      <c r="L95" s="188">
        <v>21</v>
      </c>
      <c r="M95" s="188">
        <f>G95*(1+L95/100)</f>
        <v>-616.37399999999991</v>
      </c>
      <c r="N95" s="188">
        <v>1.6379999999999999E-2</v>
      </c>
      <c r="O95" s="188">
        <f>ROUND(E95*N95,2)</f>
        <v>-0.1</v>
      </c>
      <c r="P95" s="188">
        <v>0</v>
      </c>
      <c r="Q95" s="188">
        <f>ROUND(E95*P95,2)</f>
        <v>0</v>
      </c>
      <c r="R95" s="189"/>
      <c r="S95" s="188" t="s">
        <v>119</v>
      </c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 t="s">
        <v>120</v>
      </c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</row>
    <row r="96" spans="1:60" outlineLevel="1" x14ac:dyDescent="0.2">
      <c r="A96" s="165"/>
      <c r="B96" s="175"/>
      <c r="C96" s="199" t="s">
        <v>213</v>
      </c>
      <c r="D96" s="178"/>
      <c r="E96" s="183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9"/>
      <c r="S96" s="188"/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 t="s">
        <v>122</v>
      </c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ht="22.5" outlineLevel="1" x14ac:dyDescent="0.2">
      <c r="A97" s="165"/>
      <c r="B97" s="175"/>
      <c r="C97" s="199" t="s">
        <v>214</v>
      </c>
      <c r="D97" s="178"/>
      <c r="E97" s="183">
        <v>-1</v>
      </c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9"/>
      <c r="S97" s="188"/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 t="s">
        <v>122</v>
      </c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ht="22.5" outlineLevel="1" x14ac:dyDescent="0.2">
      <c r="A98" s="165"/>
      <c r="B98" s="175"/>
      <c r="C98" s="199" t="s">
        <v>215</v>
      </c>
      <c r="D98" s="178"/>
      <c r="E98" s="183">
        <v>-5</v>
      </c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9"/>
      <c r="S98" s="188"/>
      <c r="T98" s="164"/>
      <c r="U98" s="164"/>
      <c r="V98" s="164"/>
      <c r="W98" s="164"/>
      <c r="X98" s="164"/>
      <c r="Y98" s="164"/>
      <c r="Z98" s="164"/>
      <c r="AA98" s="164"/>
      <c r="AB98" s="164"/>
      <c r="AC98" s="164"/>
      <c r="AD98" s="164"/>
      <c r="AE98" s="164" t="s">
        <v>122</v>
      </c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outlineLevel="1" x14ac:dyDescent="0.2">
      <c r="A99" s="165">
        <v>24</v>
      </c>
      <c r="B99" s="175" t="s">
        <v>216</v>
      </c>
      <c r="C99" s="198" t="s">
        <v>217</v>
      </c>
      <c r="D99" s="177" t="s">
        <v>159</v>
      </c>
      <c r="E99" s="182">
        <v>-114.95</v>
      </c>
      <c r="F99" s="188">
        <v>161.6</v>
      </c>
      <c r="G99" s="188">
        <f>ROUND(E99*F99,2)</f>
        <v>-18575.919999999998</v>
      </c>
      <c r="H99" s="188">
        <v>0</v>
      </c>
      <c r="I99" s="188">
        <f>ROUND(E99*H99,2)</f>
        <v>0</v>
      </c>
      <c r="J99" s="188">
        <v>161.6</v>
      </c>
      <c r="K99" s="188">
        <f>ROUND(E99*J99,2)</f>
        <v>-18575.919999999998</v>
      </c>
      <c r="L99" s="188">
        <v>21</v>
      </c>
      <c r="M99" s="188">
        <f>G99*(1+L99/100)</f>
        <v>-22476.863199999996</v>
      </c>
      <c r="N99" s="188">
        <v>0</v>
      </c>
      <c r="O99" s="188">
        <f>ROUND(E99*N99,2)</f>
        <v>0</v>
      </c>
      <c r="P99" s="188">
        <v>0</v>
      </c>
      <c r="Q99" s="188">
        <f>ROUND(E99*P99,2)</f>
        <v>0</v>
      </c>
      <c r="R99" s="189"/>
      <c r="S99" s="188" t="s">
        <v>119</v>
      </c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 t="s">
        <v>120</v>
      </c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outlineLevel="1" x14ac:dyDescent="0.2">
      <c r="A100" s="165"/>
      <c r="B100" s="175"/>
      <c r="C100" s="199" t="s">
        <v>218</v>
      </c>
      <c r="D100" s="178"/>
      <c r="E100" s="183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9"/>
      <c r="S100" s="188"/>
      <c r="T100" s="164"/>
      <c r="U100" s="16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 t="s">
        <v>122</v>
      </c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outlineLevel="1" x14ac:dyDescent="0.2">
      <c r="A101" s="165"/>
      <c r="B101" s="175"/>
      <c r="C101" s="199" t="s">
        <v>213</v>
      </c>
      <c r="D101" s="178"/>
      <c r="E101" s="183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9"/>
      <c r="S101" s="188"/>
      <c r="T101" s="164"/>
      <c r="U101" s="16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 t="s">
        <v>122</v>
      </c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outlineLevel="1" x14ac:dyDescent="0.2">
      <c r="A102" s="165"/>
      <c r="B102" s="175"/>
      <c r="C102" s="199" t="s">
        <v>219</v>
      </c>
      <c r="D102" s="178"/>
      <c r="E102" s="183">
        <v>-88.5</v>
      </c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9"/>
      <c r="S102" s="188"/>
      <c r="T102" s="164"/>
      <c r="U102" s="164"/>
      <c r="V102" s="164"/>
      <c r="W102" s="164"/>
      <c r="X102" s="164"/>
      <c r="Y102" s="164"/>
      <c r="Z102" s="164"/>
      <c r="AA102" s="164"/>
      <c r="AB102" s="164"/>
      <c r="AC102" s="164"/>
      <c r="AD102" s="164"/>
      <c r="AE102" s="164" t="s">
        <v>122</v>
      </c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outlineLevel="1" x14ac:dyDescent="0.2">
      <c r="A103" s="165"/>
      <c r="B103" s="175"/>
      <c r="C103" s="199" t="s">
        <v>220</v>
      </c>
      <c r="D103" s="178"/>
      <c r="E103" s="183">
        <v>-16</v>
      </c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9"/>
      <c r="S103" s="188"/>
      <c r="T103" s="164"/>
      <c r="U103" s="164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 t="s">
        <v>122</v>
      </c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outlineLevel="1" x14ac:dyDescent="0.2">
      <c r="A104" s="165"/>
      <c r="B104" s="175"/>
      <c r="C104" s="199" t="s">
        <v>221</v>
      </c>
      <c r="D104" s="178"/>
      <c r="E104" s="183">
        <v>-10.45</v>
      </c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9"/>
      <c r="S104" s="188"/>
      <c r="T104" s="164"/>
      <c r="U104" s="16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 t="s">
        <v>122</v>
      </c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ht="22.5" outlineLevel="1" x14ac:dyDescent="0.2">
      <c r="A105" s="165">
        <v>25</v>
      </c>
      <c r="B105" s="175" t="s">
        <v>222</v>
      </c>
      <c r="C105" s="198" t="s">
        <v>223</v>
      </c>
      <c r="D105" s="177" t="s">
        <v>159</v>
      </c>
      <c r="E105" s="182">
        <v>-39</v>
      </c>
      <c r="F105" s="188">
        <v>533.20000000000005</v>
      </c>
      <c r="G105" s="188">
        <f>ROUND(E105*F105,2)</f>
        <v>-20794.8</v>
      </c>
      <c r="H105" s="188">
        <v>533.20000000000005</v>
      </c>
      <c r="I105" s="188">
        <f>ROUND(E105*H105,2)</f>
        <v>-20794.8</v>
      </c>
      <c r="J105" s="188">
        <v>0</v>
      </c>
      <c r="K105" s="188">
        <f>ROUND(E105*J105,2)</f>
        <v>0</v>
      </c>
      <c r="L105" s="188">
        <v>21</v>
      </c>
      <c r="M105" s="188">
        <f>G105*(1+L105/100)</f>
        <v>-25161.707999999999</v>
      </c>
      <c r="N105" s="188">
        <v>0.05</v>
      </c>
      <c r="O105" s="188">
        <f>ROUND(E105*N105,2)</f>
        <v>-1.95</v>
      </c>
      <c r="P105" s="188">
        <v>0</v>
      </c>
      <c r="Q105" s="188">
        <f>ROUND(E105*P105,2)</f>
        <v>0</v>
      </c>
      <c r="R105" s="189"/>
      <c r="S105" s="188" t="s">
        <v>119</v>
      </c>
      <c r="T105" s="164"/>
      <c r="U105" s="164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 t="s">
        <v>166</v>
      </c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ht="22.5" outlineLevel="1" x14ac:dyDescent="0.2">
      <c r="A106" s="165"/>
      <c r="B106" s="175"/>
      <c r="C106" s="199" t="s">
        <v>224</v>
      </c>
      <c r="D106" s="178"/>
      <c r="E106" s="183">
        <v>-39</v>
      </c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9"/>
      <c r="S106" s="188"/>
      <c r="T106" s="164"/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 t="s">
        <v>122</v>
      </c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ht="33.75" outlineLevel="1" x14ac:dyDescent="0.2">
      <c r="A107" s="165">
        <v>26</v>
      </c>
      <c r="B107" s="175" t="s">
        <v>225</v>
      </c>
      <c r="C107" s="198" t="s">
        <v>226</v>
      </c>
      <c r="D107" s="177" t="s">
        <v>159</v>
      </c>
      <c r="E107" s="182">
        <v>-5</v>
      </c>
      <c r="F107" s="188">
        <v>683</v>
      </c>
      <c r="G107" s="188">
        <f>ROUND(E107*F107,2)</f>
        <v>-3415</v>
      </c>
      <c r="H107" s="188">
        <v>683</v>
      </c>
      <c r="I107" s="188">
        <f>ROUND(E107*H107,2)</f>
        <v>-3415</v>
      </c>
      <c r="J107" s="188">
        <v>0</v>
      </c>
      <c r="K107" s="188">
        <f>ROUND(E107*J107,2)</f>
        <v>0</v>
      </c>
      <c r="L107" s="188">
        <v>21</v>
      </c>
      <c r="M107" s="188">
        <f>G107*(1+L107/100)</f>
        <v>-4132.1499999999996</v>
      </c>
      <c r="N107" s="188">
        <v>0.13</v>
      </c>
      <c r="O107" s="188">
        <f>ROUND(E107*N107,2)</f>
        <v>-0.65</v>
      </c>
      <c r="P107" s="188">
        <v>0</v>
      </c>
      <c r="Q107" s="188">
        <f>ROUND(E107*P107,2)</f>
        <v>0</v>
      </c>
      <c r="R107" s="189"/>
      <c r="S107" s="188" t="s">
        <v>119</v>
      </c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 t="s">
        <v>166</v>
      </c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ht="22.5" outlineLevel="1" x14ac:dyDescent="0.2">
      <c r="A108" s="165">
        <v>27</v>
      </c>
      <c r="B108" s="175" t="s">
        <v>227</v>
      </c>
      <c r="C108" s="198" t="s">
        <v>228</v>
      </c>
      <c r="D108" s="177" t="s">
        <v>159</v>
      </c>
      <c r="E108" s="182">
        <v>-1</v>
      </c>
      <c r="F108" s="188">
        <v>5377.2</v>
      </c>
      <c r="G108" s="188">
        <f>ROUND(E108*F108,2)</f>
        <v>-5377.2</v>
      </c>
      <c r="H108" s="188">
        <v>5377.2</v>
      </c>
      <c r="I108" s="188">
        <f>ROUND(E108*H108,2)</f>
        <v>-5377.2</v>
      </c>
      <c r="J108" s="188">
        <v>0</v>
      </c>
      <c r="K108" s="188">
        <f>ROUND(E108*J108,2)</f>
        <v>0</v>
      </c>
      <c r="L108" s="188">
        <v>21</v>
      </c>
      <c r="M108" s="188">
        <f>G108*(1+L108/100)</f>
        <v>-6506.4119999999994</v>
      </c>
      <c r="N108" s="188">
        <v>0.04</v>
      </c>
      <c r="O108" s="188">
        <f>ROUND(E108*N108,2)</f>
        <v>-0.04</v>
      </c>
      <c r="P108" s="188">
        <v>0</v>
      </c>
      <c r="Q108" s="188">
        <f>ROUND(E108*P108,2)</f>
        <v>0</v>
      </c>
      <c r="R108" s="189"/>
      <c r="S108" s="188" t="s">
        <v>119</v>
      </c>
      <c r="T108" s="164"/>
      <c r="U108" s="164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164" t="s">
        <v>166</v>
      </c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</row>
    <row r="109" spans="1:60" x14ac:dyDescent="0.2">
      <c r="A109" s="171" t="s">
        <v>114</v>
      </c>
      <c r="B109" s="176" t="s">
        <v>80</v>
      </c>
      <c r="C109" s="201" t="s">
        <v>81</v>
      </c>
      <c r="D109" s="180"/>
      <c r="E109" s="185"/>
      <c r="F109" s="190"/>
      <c r="G109" s="190">
        <f>SUM(G110:G112)</f>
        <v>-3489.64</v>
      </c>
      <c r="H109" s="190"/>
      <c r="I109" s="190">
        <f>SUM(I110:I112)</f>
        <v>0</v>
      </c>
      <c r="J109" s="190"/>
      <c r="K109" s="190">
        <f>SUM(K110:K112)</f>
        <v>-3489.64</v>
      </c>
      <c r="L109" s="190"/>
      <c r="M109" s="190">
        <f>SUM(M110:M112)</f>
        <v>-4222.4643999999998</v>
      </c>
      <c r="N109" s="190"/>
      <c r="O109" s="190">
        <f>SUM(O110:O112)</f>
        <v>0</v>
      </c>
      <c r="P109" s="190"/>
      <c r="Q109" s="190">
        <f>SUM(Q110:Q112)</f>
        <v>-0.01</v>
      </c>
      <c r="R109" s="191"/>
      <c r="S109" s="190"/>
      <c r="AE109" t="s">
        <v>115</v>
      </c>
    </row>
    <row r="110" spans="1:60" outlineLevel="1" x14ac:dyDescent="0.2">
      <c r="A110" s="165">
        <v>28</v>
      </c>
      <c r="B110" s="175" t="s">
        <v>229</v>
      </c>
      <c r="C110" s="198" t="s">
        <v>230</v>
      </c>
      <c r="D110" s="177" t="s">
        <v>150</v>
      </c>
      <c r="E110" s="182">
        <v>-2.8</v>
      </c>
      <c r="F110" s="188">
        <v>1246.3</v>
      </c>
      <c r="G110" s="188">
        <f>ROUND(E110*F110,2)</f>
        <v>-3489.64</v>
      </c>
      <c r="H110" s="188">
        <v>0</v>
      </c>
      <c r="I110" s="188">
        <f>ROUND(E110*H110,2)</f>
        <v>0</v>
      </c>
      <c r="J110" s="188">
        <v>1246.3</v>
      </c>
      <c r="K110" s="188">
        <f>ROUND(E110*J110,2)</f>
        <v>-3489.64</v>
      </c>
      <c r="L110" s="188">
        <v>21</v>
      </c>
      <c r="M110" s="188">
        <f>G110*(1+L110/100)</f>
        <v>-4222.4643999999998</v>
      </c>
      <c r="N110" s="188">
        <v>0</v>
      </c>
      <c r="O110" s="188">
        <f>ROUND(E110*N110,2)</f>
        <v>0</v>
      </c>
      <c r="P110" s="188">
        <v>2.14E-3</v>
      </c>
      <c r="Q110" s="188">
        <f>ROUND(E110*P110,2)</f>
        <v>-0.01</v>
      </c>
      <c r="R110" s="189"/>
      <c r="S110" s="188" t="s">
        <v>119</v>
      </c>
      <c r="T110" s="164"/>
      <c r="U110" s="164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 t="s">
        <v>120</v>
      </c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outlineLevel="1" x14ac:dyDescent="0.2">
      <c r="A111" s="165"/>
      <c r="B111" s="175"/>
      <c r="C111" s="199" t="s">
        <v>231</v>
      </c>
      <c r="D111" s="178"/>
      <c r="E111" s="183">
        <v>-2.8</v>
      </c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9"/>
      <c r="S111" s="188"/>
      <c r="T111" s="164"/>
      <c r="U111" s="164"/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 t="s">
        <v>122</v>
      </c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ht="22.5" outlineLevel="1" x14ac:dyDescent="0.2">
      <c r="A112" s="165"/>
      <c r="B112" s="175"/>
      <c r="C112" s="199" t="s">
        <v>232</v>
      </c>
      <c r="D112" s="178"/>
      <c r="E112" s="183"/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9"/>
      <c r="S112" s="188"/>
      <c r="T112" s="164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 t="s">
        <v>122</v>
      </c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x14ac:dyDescent="0.2">
      <c r="A113" s="171" t="s">
        <v>114</v>
      </c>
      <c r="B113" s="176" t="s">
        <v>82</v>
      </c>
      <c r="C113" s="201" t="s">
        <v>83</v>
      </c>
      <c r="D113" s="180"/>
      <c r="E113" s="185"/>
      <c r="F113" s="190"/>
      <c r="G113" s="190">
        <f>SUM(G114:G114)</f>
        <v>-21080.61</v>
      </c>
      <c r="H113" s="190"/>
      <c r="I113" s="190">
        <f>SUM(I114:I114)</f>
        <v>0</v>
      </c>
      <c r="J113" s="190"/>
      <c r="K113" s="190">
        <f>SUM(K114:K114)</f>
        <v>-21080.61</v>
      </c>
      <c r="L113" s="190"/>
      <c r="M113" s="190">
        <f>SUM(M114:M114)</f>
        <v>-25507.538100000002</v>
      </c>
      <c r="N113" s="190"/>
      <c r="O113" s="190">
        <f>SUM(O114:O114)</f>
        <v>0</v>
      </c>
      <c r="P113" s="190"/>
      <c r="Q113" s="190">
        <f>SUM(Q114:Q114)</f>
        <v>0</v>
      </c>
      <c r="R113" s="191"/>
      <c r="S113" s="190"/>
      <c r="AE113" t="s">
        <v>115</v>
      </c>
    </row>
    <row r="114" spans="1:60" outlineLevel="1" x14ac:dyDescent="0.2">
      <c r="A114" s="165">
        <v>29</v>
      </c>
      <c r="B114" s="175" t="s">
        <v>233</v>
      </c>
      <c r="C114" s="198" t="s">
        <v>234</v>
      </c>
      <c r="D114" s="177" t="s">
        <v>142</v>
      </c>
      <c r="E114" s="182">
        <v>-28.145009999999999</v>
      </c>
      <c r="F114" s="188">
        <v>749</v>
      </c>
      <c r="G114" s="188">
        <f>ROUND(E114*F114,2)</f>
        <v>-21080.61</v>
      </c>
      <c r="H114" s="188">
        <v>0</v>
      </c>
      <c r="I114" s="188">
        <f>ROUND(E114*H114,2)</f>
        <v>0</v>
      </c>
      <c r="J114" s="188">
        <v>749</v>
      </c>
      <c r="K114" s="188">
        <f>ROUND(E114*J114,2)</f>
        <v>-21080.61</v>
      </c>
      <c r="L114" s="188">
        <v>21</v>
      </c>
      <c r="M114" s="188">
        <f>G114*(1+L114/100)</f>
        <v>-25507.538100000002</v>
      </c>
      <c r="N114" s="188">
        <v>0</v>
      </c>
      <c r="O114" s="188">
        <f>ROUND(E114*N114,2)</f>
        <v>0</v>
      </c>
      <c r="P114" s="188">
        <v>0</v>
      </c>
      <c r="Q114" s="188">
        <f>ROUND(E114*P114,2)</f>
        <v>0</v>
      </c>
      <c r="R114" s="189"/>
      <c r="S114" s="188" t="s">
        <v>119</v>
      </c>
      <c r="T114" s="164"/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 t="s">
        <v>235</v>
      </c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x14ac:dyDescent="0.2">
      <c r="A115" s="171" t="s">
        <v>114</v>
      </c>
      <c r="B115" s="176" t="s">
        <v>84</v>
      </c>
      <c r="C115" s="201" t="s">
        <v>85</v>
      </c>
      <c r="D115" s="180"/>
      <c r="E115" s="185"/>
      <c r="F115" s="190"/>
      <c r="G115" s="190">
        <f>SUM(G116:G162)</f>
        <v>-19373.490000000002</v>
      </c>
      <c r="H115" s="190"/>
      <c r="I115" s="190">
        <f>SUM(I116:I162)</f>
        <v>125.17</v>
      </c>
      <c r="J115" s="190"/>
      <c r="K115" s="190">
        <f>SUM(K116:K162)</f>
        <v>-19498.66</v>
      </c>
      <c r="L115" s="190"/>
      <c r="M115" s="190">
        <f>SUM(M116:M162)</f>
        <v>-23441.922899999998</v>
      </c>
      <c r="N115" s="190"/>
      <c r="O115" s="190">
        <f>SUM(O116:O162)</f>
        <v>-0.16999999999999998</v>
      </c>
      <c r="P115" s="190"/>
      <c r="Q115" s="190">
        <f>SUM(Q116:Q162)</f>
        <v>0</v>
      </c>
      <c r="R115" s="191"/>
      <c r="S115" s="190"/>
      <c r="AE115" t="s">
        <v>115</v>
      </c>
    </row>
    <row r="116" spans="1:60" ht="22.5" outlineLevel="1" x14ac:dyDescent="0.2">
      <c r="A116" s="165">
        <v>30</v>
      </c>
      <c r="B116" s="175" t="s">
        <v>236</v>
      </c>
      <c r="C116" s="198" t="s">
        <v>237</v>
      </c>
      <c r="D116" s="177" t="s">
        <v>154</v>
      </c>
      <c r="E116" s="182">
        <v>-39.299999999999997</v>
      </c>
      <c r="F116" s="188">
        <v>12.8</v>
      </c>
      <c r="G116" s="188">
        <f>ROUND(E116*F116,2)</f>
        <v>-503.04</v>
      </c>
      <c r="H116" s="188">
        <v>0</v>
      </c>
      <c r="I116" s="188">
        <f>ROUND(E116*H116,2)</f>
        <v>0</v>
      </c>
      <c r="J116" s="188">
        <v>12.8</v>
      </c>
      <c r="K116" s="188">
        <f>ROUND(E116*J116,2)</f>
        <v>-503.04</v>
      </c>
      <c r="L116" s="188">
        <v>21</v>
      </c>
      <c r="M116" s="188">
        <f>G116*(1+L116/100)</f>
        <v>-608.67840000000001</v>
      </c>
      <c r="N116" s="188">
        <v>4.0000000000000002E-4</v>
      </c>
      <c r="O116" s="188">
        <f>ROUND(E116*N116,2)</f>
        <v>-0.02</v>
      </c>
      <c r="P116" s="188">
        <v>0</v>
      </c>
      <c r="Q116" s="188">
        <f>ROUND(E116*P116,2)</f>
        <v>0</v>
      </c>
      <c r="R116" s="189"/>
      <c r="S116" s="188" t="s">
        <v>119</v>
      </c>
      <c r="T116" s="164"/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 t="s">
        <v>238</v>
      </c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 outlineLevel="1" x14ac:dyDescent="0.2">
      <c r="A117" s="165"/>
      <c r="B117" s="175"/>
      <c r="C117" s="199" t="s">
        <v>134</v>
      </c>
      <c r="D117" s="178"/>
      <c r="E117" s="183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9"/>
      <c r="S117" s="188"/>
      <c r="T117" s="164"/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 t="s">
        <v>122</v>
      </c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</row>
    <row r="118" spans="1:60" ht="22.5" outlineLevel="1" x14ac:dyDescent="0.2">
      <c r="A118" s="165"/>
      <c r="B118" s="175"/>
      <c r="C118" s="199" t="s">
        <v>239</v>
      </c>
      <c r="D118" s="178"/>
      <c r="E118" s="183">
        <v>-39.299999999999997</v>
      </c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9"/>
      <c r="S118" s="188"/>
      <c r="T118" s="164"/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 t="s">
        <v>122</v>
      </c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outlineLevel="1" x14ac:dyDescent="0.2">
      <c r="A119" s="165">
        <v>31</v>
      </c>
      <c r="B119" s="175" t="s">
        <v>240</v>
      </c>
      <c r="C119" s="198" t="s">
        <v>241</v>
      </c>
      <c r="D119" s="177" t="s">
        <v>154</v>
      </c>
      <c r="E119" s="182">
        <v>-5.9264999999999999</v>
      </c>
      <c r="F119" s="188">
        <v>11</v>
      </c>
      <c r="G119" s="188">
        <f>ROUND(E119*F119,2)</f>
        <v>-65.19</v>
      </c>
      <c r="H119" s="188">
        <v>0</v>
      </c>
      <c r="I119" s="188">
        <f>ROUND(E119*H119,2)</f>
        <v>0</v>
      </c>
      <c r="J119" s="188">
        <v>11</v>
      </c>
      <c r="K119" s="188">
        <f>ROUND(E119*J119,2)</f>
        <v>-65.19</v>
      </c>
      <c r="L119" s="188">
        <v>21</v>
      </c>
      <c r="M119" s="188">
        <f>G119*(1+L119/100)</f>
        <v>-78.879899999999992</v>
      </c>
      <c r="N119" s="188">
        <v>1.7000000000000001E-4</v>
      </c>
      <c r="O119" s="188">
        <f>ROUND(E119*N119,2)</f>
        <v>0</v>
      </c>
      <c r="P119" s="188">
        <v>0</v>
      </c>
      <c r="Q119" s="188">
        <f>ROUND(E119*P119,2)</f>
        <v>0</v>
      </c>
      <c r="R119" s="189"/>
      <c r="S119" s="188" t="s">
        <v>119</v>
      </c>
      <c r="T119" s="164"/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 t="s">
        <v>238</v>
      </c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outlineLevel="1" x14ac:dyDescent="0.2">
      <c r="A120" s="165"/>
      <c r="B120" s="175"/>
      <c r="C120" s="199" t="s">
        <v>134</v>
      </c>
      <c r="D120" s="178"/>
      <c r="E120" s="183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9"/>
      <c r="S120" s="188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 t="s">
        <v>122</v>
      </c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ht="33.75" outlineLevel="1" x14ac:dyDescent="0.2">
      <c r="A121" s="165"/>
      <c r="B121" s="175"/>
      <c r="C121" s="199" t="s">
        <v>242</v>
      </c>
      <c r="D121" s="178"/>
      <c r="E121" s="183">
        <v>-5.9264999999999999</v>
      </c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9"/>
      <c r="S121" s="188"/>
      <c r="T121" s="164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 t="s">
        <v>122</v>
      </c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</row>
    <row r="122" spans="1:60" outlineLevel="1" x14ac:dyDescent="0.2">
      <c r="A122" s="165"/>
      <c r="B122" s="175"/>
      <c r="C122" s="199" t="s">
        <v>243</v>
      </c>
      <c r="D122" s="178"/>
      <c r="E122" s="183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9"/>
      <c r="S122" s="188"/>
      <c r="T122" s="164"/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 t="s">
        <v>122</v>
      </c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</row>
    <row r="123" spans="1:60" ht="22.5" outlineLevel="1" x14ac:dyDescent="0.2">
      <c r="A123" s="165">
        <v>32</v>
      </c>
      <c r="B123" s="175" t="s">
        <v>244</v>
      </c>
      <c r="C123" s="198" t="s">
        <v>245</v>
      </c>
      <c r="D123" s="177" t="s">
        <v>154</v>
      </c>
      <c r="E123" s="182">
        <v>-41.287950000000002</v>
      </c>
      <c r="F123" s="188">
        <v>29.6</v>
      </c>
      <c r="G123" s="188">
        <f>ROUND(E123*F123,2)</f>
        <v>-1222.1199999999999</v>
      </c>
      <c r="H123" s="188">
        <v>0</v>
      </c>
      <c r="I123" s="188">
        <f>ROUND(E123*H123,2)</f>
        <v>0</v>
      </c>
      <c r="J123" s="188">
        <v>29.6</v>
      </c>
      <c r="K123" s="188">
        <f>ROUND(E123*J123,2)</f>
        <v>-1222.1199999999999</v>
      </c>
      <c r="L123" s="188">
        <v>21</v>
      </c>
      <c r="M123" s="188">
        <f>G123*(1+L123/100)</f>
        <v>-1478.7651999999998</v>
      </c>
      <c r="N123" s="188">
        <v>2.1000000000000001E-4</v>
      </c>
      <c r="O123" s="188">
        <f>ROUND(E123*N123,2)</f>
        <v>-0.01</v>
      </c>
      <c r="P123" s="188">
        <v>0</v>
      </c>
      <c r="Q123" s="188">
        <f>ROUND(E123*P123,2)</f>
        <v>0</v>
      </c>
      <c r="R123" s="189"/>
      <c r="S123" s="188" t="s">
        <v>119</v>
      </c>
      <c r="T123" s="164"/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 t="s">
        <v>238</v>
      </c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</row>
    <row r="124" spans="1:60" outlineLevel="1" x14ac:dyDescent="0.2">
      <c r="A124" s="165"/>
      <c r="B124" s="175"/>
      <c r="C124" s="199" t="s">
        <v>134</v>
      </c>
      <c r="D124" s="178"/>
      <c r="E124" s="183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9"/>
      <c r="S124" s="188"/>
      <c r="T124" s="164"/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 t="s">
        <v>122</v>
      </c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</row>
    <row r="125" spans="1:60" outlineLevel="1" x14ac:dyDescent="0.2">
      <c r="A125" s="165"/>
      <c r="B125" s="175"/>
      <c r="C125" s="199" t="s">
        <v>246</v>
      </c>
      <c r="D125" s="178"/>
      <c r="E125" s="183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9"/>
      <c r="S125" s="188"/>
      <c r="T125" s="164"/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 t="s">
        <v>122</v>
      </c>
      <c r="AF125" s="164"/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</row>
    <row r="126" spans="1:60" ht="22.5" outlineLevel="1" x14ac:dyDescent="0.2">
      <c r="A126" s="165"/>
      <c r="B126" s="175"/>
      <c r="C126" s="199" t="s">
        <v>207</v>
      </c>
      <c r="D126" s="178"/>
      <c r="E126" s="183">
        <v>-11.853</v>
      </c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9"/>
      <c r="S126" s="188"/>
      <c r="T126" s="164"/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 t="s">
        <v>122</v>
      </c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4"/>
      <c r="BD126" s="164"/>
      <c r="BE126" s="164"/>
      <c r="BF126" s="164"/>
      <c r="BG126" s="164"/>
      <c r="BH126" s="164"/>
    </row>
    <row r="127" spans="1:60" outlineLevel="1" x14ac:dyDescent="0.2">
      <c r="A127" s="165"/>
      <c r="B127" s="175"/>
      <c r="C127" s="199" t="s">
        <v>247</v>
      </c>
      <c r="D127" s="178"/>
      <c r="E127" s="183">
        <v>-1.1853</v>
      </c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9"/>
      <c r="S127" s="188"/>
      <c r="T127" s="164"/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 t="s">
        <v>122</v>
      </c>
      <c r="AF127" s="164"/>
      <c r="AG127" s="164"/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4"/>
      <c r="BD127" s="164"/>
      <c r="BE127" s="164"/>
      <c r="BF127" s="164"/>
      <c r="BG127" s="164"/>
      <c r="BH127" s="164"/>
    </row>
    <row r="128" spans="1:60" outlineLevel="1" x14ac:dyDescent="0.2">
      <c r="A128" s="165"/>
      <c r="B128" s="175"/>
      <c r="C128" s="200" t="s">
        <v>126</v>
      </c>
      <c r="D128" s="179"/>
      <c r="E128" s="184">
        <v>-13.0383</v>
      </c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9"/>
      <c r="S128" s="188"/>
      <c r="T128" s="164"/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 t="s">
        <v>122</v>
      </c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</row>
    <row r="129" spans="1:60" outlineLevel="1" x14ac:dyDescent="0.2">
      <c r="A129" s="165"/>
      <c r="B129" s="175"/>
      <c r="C129" s="199" t="s">
        <v>248</v>
      </c>
      <c r="D129" s="178"/>
      <c r="E129" s="183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9"/>
      <c r="S129" s="188"/>
      <c r="T129" s="164"/>
      <c r="U129" s="164"/>
      <c r="V129" s="164"/>
      <c r="W129" s="164"/>
      <c r="X129" s="164"/>
      <c r="Y129" s="164"/>
      <c r="Z129" s="164"/>
      <c r="AA129" s="164"/>
      <c r="AB129" s="164"/>
      <c r="AC129" s="164"/>
      <c r="AD129" s="164"/>
      <c r="AE129" s="164" t="s">
        <v>122</v>
      </c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</row>
    <row r="130" spans="1:60" outlineLevel="1" x14ac:dyDescent="0.2">
      <c r="A130" s="165"/>
      <c r="B130" s="175"/>
      <c r="C130" s="199" t="s">
        <v>249</v>
      </c>
      <c r="D130" s="178"/>
      <c r="E130" s="183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9"/>
      <c r="S130" s="188"/>
      <c r="T130" s="164"/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 t="s">
        <v>122</v>
      </c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</row>
    <row r="131" spans="1:60" outlineLevel="1" x14ac:dyDescent="0.2">
      <c r="A131" s="165"/>
      <c r="B131" s="175"/>
      <c r="C131" s="199" t="s">
        <v>250</v>
      </c>
      <c r="D131" s="178"/>
      <c r="E131" s="183">
        <v>-6.37</v>
      </c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9"/>
      <c r="S131" s="188"/>
      <c r="T131" s="164"/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 t="s">
        <v>122</v>
      </c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4"/>
      <c r="BD131" s="164"/>
      <c r="BE131" s="164"/>
      <c r="BF131" s="164"/>
      <c r="BG131" s="164"/>
      <c r="BH131" s="164"/>
    </row>
    <row r="132" spans="1:60" outlineLevel="1" x14ac:dyDescent="0.2">
      <c r="A132" s="165"/>
      <c r="B132" s="175"/>
      <c r="C132" s="199" t="s">
        <v>251</v>
      </c>
      <c r="D132" s="178"/>
      <c r="E132" s="183">
        <v>-11.2515</v>
      </c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9"/>
      <c r="S132" s="188"/>
      <c r="T132" s="164"/>
      <c r="U132" s="164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 t="s">
        <v>122</v>
      </c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</row>
    <row r="133" spans="1:60" outlineLevel="1" x14ac:dyDescent="0.2">
      <c r="A133" s="165"/>
      <c r="B133" s="175"/>
      <c r="C133" s="199" t="s">
        <v>252</v>
      </c>
      <c r="D133" s="178"/>
      <c r="E133" s="183">
        <v>-8.06</v>
      </c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9"/>
      <c r="S133" s="188"/>
      <c r="T133" s="164"/>
      <c r="U133" s="164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 t="s">
        <v>122</v>
      </c>
      <c r="AF133" s="164"/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4"/>
      <c r="BD133" s="164"/>
      <c r="BE133" s="164"/>
      <c r="BF133" s="164"/>
      <c r="BG133" s="164"/>
      <c r="BH133" s="164"/>
    </row>
    <row r="134" spans="1:60" outlineLevel="1" x14ac:dyDescent="0.2">
      <c r="A134" s="165"/>
      <c r="B134" s="175"/>
      <c r="C134" s="199" t="s">
        <v>253</v>
      </c>
      <c r="D134" s="178"/>
      <c r="E134" s="183">
        <v>-2.5681500000000002</v>
      </c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9"/>
      <c r="S134" s="188"/>
      <c r="T134" s="164"/>
      <c r="U134" s="164"/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 t="s">
        <v>122</v>
      </c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4"/>
      <c r="BB134" s="164"/>
      <c r="BC134" s="164"/>
      <c r="BD134" s="164"/>
      <c r="BE134" s="164"/>
      <c r="BF134" s="164"/>
      <c r="BG134" s="164"/>
      <c r="BH134" s="164"/>
    </row>
    <row r="135" spans="1:60" outlineLevel="1" x14ac:dyDescent="0.2">
      <c r="A135" s="165"/>
      <c r="B135" s="175"/>
      <c r="C135" s="200" t="s">
        <v>126</v>
      </c>
      <c r="D135" s="179"/>
      <c r="E135" s="184">
        <v>-28.249649999999999</v>
      </c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9"/>
      <c r="S135" s="188"/>
      <c r="T135" s="164"/>
      <c r="U135" s="164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 t="s">
        <v>122</v>
      </c>
      <c r="AF135" s="164"/>
      <c r="AG135" s="164"/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</row>
    <row r="136" spans="1:60" ht="22.5" outlineLevel="1" x14ac:dyDescent="0.2">
      <c r="A136" s="165">
        <v>33</v>
      </c>
      <c r="B136" s="175" t="s">
        <v>254</v>
      </c>
      <c r="C136" s="198" t="s">
        <v>255</v>
      </c>
      <c r="D136" s="177" t="s">
        <v>154</v>
      </c>
      <c r="E136" s="182">
        <v>-41.287950000000002</v>
      </c>
      <c r="F136" s="188">
        <v>351.5</v>
      </c>
      <c r="G136" s="188">
        <f>ROUND(E136*F136,2)</f>
        <v>-14512.71</v>
      </c>
      <c r="H136" s="188">
        <v>0</v>
      </c>
      <c r="I136" s="188">
        <f>ROUND(E136*H136,2)</f>
        <v>0</v>
      </c>
      <c r="J136" s="188">
        <v>351.5</v>
      </c>
      <c r="K136" s="188">
        <f>ROUND(E136*J136,2)</f>
        <v>-14512.71</v>
      </c>
      <c r="L136" s="188">
        <v>21</v>
      </c>
      <c r="M136" s="188">
        <f>G136*(1+L136/100)</f>
        <v>-17560.379099999998</v>
      </c>
      <c r="N136" s="188">
        <v>3.0599999999999998E-3</v>
      </c>
      <c r="O136" s="188">
        <f>ROUND(E136*N136,2)</f>
        <v>-0.13</v>
      </c>
      <c r="P136" s="188">
        <v>0</v>
      </c>
      <c r="Q136" s="188">
        <f>ROUND(E136*P136,2)</f>
        <v>0</v>
      </c>
      <c r="R136" s="189"/>
      <c r="S136" s="188" t="s">
        <v>119</v>
      </c>
      <c r="T136" s="164"/>
      <c r="U136" s="164"/>
      <c r="V136" s="164"/>
      <c r="W136" s="164"/>
      <c r="X136" s="164"/>
      <c r="Y136" s="164"/>
      <c r="Z136" s="164"/>
      <c r="AA136" s="164"/>
      <c r="AB136" s="164"/>
      <c r="AC136" s="164"/>
      <c r="AD136" s="164"/>
      <c r="AE136" s="164" t="s">
        <v>238</v>
      </c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</row>
    <row r="137" spans="1:60" outlineLevel="1" x14ac:dyDescent="0.2">
      <c r="A137" s="165"/>
      <c r="B137" s="175"/>
      <c r="C137" s="199" t="s">
        <v>134</v>
      </c>
      <c r="D137" s="178"/>
      <c r="E137" s="183"/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9"/>
      <c r="S137" s="188"/>
      <c r="T137" s="164"/>
      <c r="U137" s="164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 t="s">
        <v>122</v>
      </c>
      <c r="AF137" s="164"/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4"/>
      <c r="BB137" s="164"/>
      <c r="BC137" s="164"/>
      <c r="BD137" s="164"/>
      <c r="BE137" s="164"/>
      <c r="BF137" s="164"/>
      <c r="BG137" s="164"/>
      <c r="BH137" s="164"/>
    </row>
    <row r="138" spans="1:60" outlineLevel="1" x14ac:dyDescent="0.2">
      <c r="A138" s="165"/>
      <c r="B138" s="175"/>
      <c r="C138" s="199" t="s">
        <v>246</v>
      </c>
      <c r="D138" s="178"/>
      <c r="E138" s="183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9"/>
      <c r="S138" s="188"/>
      <c r="T138" s="164"/>
      <c r="U138" s="164"/>
      <c r="V138" s="164"/>
      <c r="W138" s="164"/>
      <c r="X138" s="164"/>
      <c r="Y138" s="164"/>
      <c r="Z138" s="164"/>
      <c r="AA138" s="164"/>
      <c r="AB138" s="164"/>
      <c r="AC138" s="164"/>
      <c r="AD138" s="164"/>
      <c r="AE138" s="164" t="s">
        <v>122</v>
      </c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</row>
    <row r="139" spans="1:60" ht="22.5" outlineLevel="1" x14ac:dyDescent="0.2">
      <c r="A139" s="165"/>
      <c r="B139" s="175"/>
      <c r="C139" s="199" t="s">
        <v>256</v>
      </c>
      <c r="D139" s="178"/>
      <c r="E139" s="183">
        <v>-11.853</v>
      </c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9"/>
      <c r="S139" s="188"/>
      <c r="T139" s="164"/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 t="s">
        <v>122</v>
      </c>
      <c r="AF139" s="164"/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</row>
    <row r="140" spans="1:60" outlineLevel="1" x14ac:dyDescent="0.2">
      <c r="A140" s="165"/>
      <c r="B140" s="175"/>
      <c r="C140" s="199" t="s">
        <v>247</v>
      </c>
      <c r="D140" s="178"/>
      <c r="E140" s="183">
        <v>-1.1853</v>
      </c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9"/>
      <c r="S140" s="188"/>
      <c r="T140" s="164"/>
      <c r="U140" s="164"/>
      <c r="V140" s="164"/>
      <c r="W140" s="164"/>
      <c r="X140" s="164"/>
      <c r="Y140" s="164"/>
      <c r="Z140" s="164"/>
      <c r="AA140" s="164"/>
      <c r="AB140" s="164"/>
      <c r="AC140" s="164"/>
      <c r="AD140" s="164"/>
      <c r="AE140" s="164" t="s">
        <v>122</v>
      </c>
      <c r="AF140" s="164"/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</row>
    <row r="141" spans="1:60" outlineLevel="1" x14ac:dyDescent="0.2">
      <c r="A141" s="165"/>
      <c r="B141" s="175"/>
      <c r="C141" s="200" t="s">
        <v>126</v>
      </c>
      <c r="D141" s="179"/>
      <c r="E141" s="184">
        <v>-13.0383</v>
      </c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9"/>
      <c r="S141" s="188"/>
      <c r="T141" s="164"/>
      <c r="U141" s="164"/>
      <c r="V141" s="164"/>
      <c r="W141" s="164"/>
      <c r="X141" s="164"/>
      <c r="Y141" s="164"/>
      <c r="Z141" s="164"/>
      <c r="AA141" s="164"/>
      <c r="AB141" s="164"/>
      <c r="AC141" s="164"/>
      <c r="AD141" s="164"/>
      <c r="AE141" s="164" t="s">
        <v>122</v>
      </c>
      <c r="AF141" s="164"/>
      <c r="AG141" s="164"/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</row>
    <row r="142" spans="1:60" outlineLevel="1" x14ac:dyDescent="0.2">
      <c r="A142" s="165"/>
      <c r="B142" s="175"/>
      <c r="C142" s="199" t="s">
        <v>248</v>
      </c>
      <c r="D142" s="178"/>
      <c r="E142" s="183"/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9"/>
      <c r="S142" s="188"/>
      <c r="T142" s="164"/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 t="s">
        <v>122</v>
      </c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</row>
    <row r="143" spans="1:60" outlineLevel="1" x14ac:dyDescent="0.2">
      <c r="A143" s="165"/>
      <c r="B143" s="175"/>
      <c r="C143" s="199" t="s">
        <v>249</v>
      </c>
      <c r="D143" s="178"/>
      <c r="E143" s="183"/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9"/>
      <c r="S143" s="188"/>
      <c r="T143" s="164"/>
      <c r="U143" s="164"/>
      <c r="V143" s="164"/>
      <c r="W143" s="164"/>
      <c r="X143" s="164"/>
      <c r="Y143" s="164"/>
      <c r="Z143" s="164"/>
      <c r="AA143" s="164"/>
      <c r="AB143" s="164"/>
      <c r="AC143" s="164"/>
      <c r="AD143" s="164"/>
      <c r="AE143" s="164" t="s">
        <v>122</v>
      </c>
      <c r="AF143" s="164"/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4"/>
      <c r="BB143" s="164"/>
      <c r="BC143" s="164"/>
      <c r="BD143" s="164"/>
      <c r="BE143" s="164"/>
      <c r="BF143" s="164"/>
      <c r="BG143" s="164"/>
      <c r="BH143" s="164"/>
    </row>
    <row r="144" spans="1:60" outlineLevel="1" x14ac:dyDescent="0.2">
      <c r="A144" s="165"/>
      <c r="B144" s="175"/>
      <c r="C144" s="199" t="s">
        <v>250</v>
      </c>
      <c r="D144" s="178"/>
      <c r="E144" s="183">
        <v>-6.37</v>
      </c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  <c r="R144" s="189"/>
      <c r="S144" s="188"/>
      <c r="T144" s="164"/>
      <c r="U144" s="164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 t="s">
        <v>122</v>
      </c>
      <c r="AF144" s="164"/>
      <c r="AG144" s="164"/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</row>
    <row r="145" spans="1:60" outlineLevel="1" x14ac:dyDescent="0.2">
      <c r="A145" s="165"/>
      <c r="B145" s="175"/>
      <c r="C145" s="199" t="s">
        <v>257</v>
      </c>
      <c r="D145" s="178"/>
      <c r="E145" s="183">
        <v>-11.2515</v>
      </c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9"/>
      <c r="S145" s="188"/>
      <c r="T145" s="164"/>
      <c r="U145" s="164"/>
      <c r="V145" s="164"/>
      <c r="W145" s="164"/>
      <c r="X145" s="164"/>
      <c r="Y145" s="164"/>
      <c r="Z145" s="164"/>
      <c r="AA145" s="164"/>
      <c r="AB145" s="164"/>
      <c r="AC145" s="164"/>
      <c r="AD145" s="164"/>
      <c r="AE145" s="164" t="s">
        <v>122</v>
      </c>
      <c r="AF145" s="164"/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  <c r="AX145" s="164"/>
      <c r="AY145" s="164"/>
      <c r="AZ145" s="164"/>
      <c r="BA145" s="164"/>
      <c r="BB145" s="164"/>
      <c r="BC145" s="164"/>
      <c r="BD145" s="164"/>
      <c r="BE145" s="164"/>
      <c r="BF145" s="164"/>
      <c r="BG145" s="164"/>
      <c r="BH145" s="164"/>
    </row>
    <row r="146" spans="1:60" outlineLevel="1" x14ac:dyDescent="0.2">
      <c r="A146" s="165"/>
      <c r="B146" s="175"/>
      <c r="C146" s="199" t="s">
        <v>258</v>
      </c>
      <c r="D146" s="178"/>
      <c r="E146" s="183">
        <v>-8.06</v>
      </c>
      <c r="F146" s="188"/>
      <c r="G146" s="188"/>
      <c r="H146" s="188"/>
      <c r="I146" s="188"/>
      <c r="J146" s="188"/>
      <c r="K146" s="188"/>
      <c r="L146" s="188"/>
      <c r="M146" s="188"/>
      <c r="N146" s="188"/>
      <c r="O146" s="188"/>
      <c r="P146" s="188"/>
      <c r="Q146" s="188"/>
      <c r="R146" s="189"/>
      <c r="S146" s="188"/>
      <c r="T146" s="164"/>
      <c r="U146" s="164"/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 t="s">
        <v>122</v>
      </c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</row>
    <row r="147" spans="1:60" outlineLevel="1" x14ac:dyDescent="0.2">
      <c r="A147" s="165"/>
      <c r="B147" s="175"/>
      <c r="C147" s="199" t="s">
        <v>259</v>
      </c>
      <c r="D147" s="178"/>
      <c r="E147" s="183">
        <v>-2.5681500000000002</v>
      </c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9"/>
      <c r="S147" s="188"/>
      <c r="T147" s="164"/>
      <c r="U147" s="164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 t="s">
        <v>122</v>
      </c>
      <c r="AF147" s="164"/>
      <c r="AG147" s="164"/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  <c r="AX147" s="164"/>
      <c r="AY147" s="164"/>
      <c r="AZ147" s="164"/>
      <c r="BA147" s="164"/>
      <c r="BB147" s="164"/>
      <c r="BC147" s="164"/>
      <c r="BD147" s="164"/>
      <c r="BE147" s="164"/>
      <c r="BF147" s="164"/>
      <c r="BG147" s="164"/>
      <c r="BH147" s="164"/>
    </row>
    <row r="148" spans="1:60" outlineLevel="1" x14ac:dyDescent="0.2">
      <c r="A148" s="165"/>
      <c r="B148" s="175"/>
      <c r="C148" s="200" t="s">
        <v>126</v>
      </c>
      <c r="D148" s="179"/>
      <c r="E148" s="184">
        <v>-28.249649999999999</v>
      </c>
      <c r="F148" s="188"/>
      <c r="G148" s="188"/>
      <c r="H148" s="188"/>
      <c r="I148" s="188"/>
      <c r="J148" s="188"/>
      <c r="K148" s="188"/>
      <c r="L148" s="188"/>
      <c r="M148" s="188"/>
      <c r="N148" s="188"/>
      <c r="O148" s="188"/>
      <c r="P148" s="188"/>
      <c r="Q148" s="188"/>
      <c r="R148" s="189"/>
      <c r="S148" s="188"/>
      <c r="T148" s="164"/>
      <c r="U148" s="164"/>
      <c r="V148" s="164"/>
      <c r="W148" s="164"/>
      <c r="X148" s="164"/>
      <c r="Y148" s="164"/>
      <c r="Z148" s="164"/>
      <c r="AA148" s="164"/>
      <c r="AB148" s="164"/>
      <c r="AC148" s="164"/>
      <c r="AD148" s="164"/>
      <c r="AE148" s="164" t="s">
        <v>122</v>
      </c>
      <c r="AF148" s="164"/>
      <c r="AG148" s="164"/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</row>
    <row r="149" spans="1:60" ht="22.5" outlineLevel="1" x14ac:dyDescent="0.2">
      <c r="A149" s="165">
        <v>34</v>
      </c>
      <c r="B149" s="175" t="s">
        <v>260</v>
      </c>
      <c r="C149" s="198" t="s">
        <v>261</v>
      </c>
      <c r="D149" s="177" t="s">
        <v>154</v>
      </c>
      <c r="E149" s="182">
        <v>-28.003050000000002</v>
      </c>
      <c r="F149" s="188">
        <v>109.5</v>
      </c>
      <c r="G149" s="188">
        <f>ROUND(E149*F149,2)</f>
        <v>-3066.33</v>
      </c>
      <c r="H149" s="188">
        <v>0</v>
      </c>
      <c r="I149" s="188">
        <f>ROUND(E149*H149,2)</f>
        <v>0</v>
      </c>
      <c r="J149" s="188">
        <v>109.5</v>
      </c>
      <c r="K149" s="188">
        <f>ROUND(E149*J149,2)</f>
        <v>-3066.33</v>
      </c>
      <c r="L149" s="188">
        <v>21</v>
      </c>
      <c r="M149" s="188">
        <f>G149*(1+L149/100)</f>
        <v>-3710.2592999999997</v>
      </c>
      <c r="N149" s="188">
        <v>7.1000000000000002E-4</v>
      </c>
      <c r="O149" s="188">
        <f>ROUND(E149*N149,2)</f>
        <v>-0.02</v>
      </c>
      <c r="P149" s="188">
        <v>0</v>
      </c>
      <c r="Q149" s="188">
        <f>ROUND(E149*P149,2)</f>
        <v>0</v>
      </c>
      <c r="R149" s="189"/>
      <c r="S149" s="188" t="s">
        <v>119</v>
      </c>
      <c r="T149" s="164"/>
      <c r="U149" s="164"/>
      <c r="V149" s="164"/>
      <c r="W149" s="164"/>
      <c r="X149" s="164"/>
      <c r="Y149" s="164"/>
      <c r="Z149" s="164"/>
      <c r="AA149" s="164"/>
      <c r="AB149" s="164"/>
      <c r="AC149" s="164"/>
      <c r="AD149" s="164"/>
      <c r="AE149" s="164" t="s">
        <v>238</v>
      </c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4"/>
      <c r="BH149" s="164"/>
    </row>
    <row r="150" spans="1:60" outlineLevel="1" x14ac:dyDescent="0.2">
      <c r="A150" s="165"/>
      <c r="B150" s="175"/>
      <c r="C150" s="199" t="s">
        <v>134</v>
      </c>
      <c r="D150" s="178"/>
      <c r="E150" s="183"/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9"/>
      <c r="S150" s="188"/>
      <c r="T150" s="164"/>
      <c r="U150" s="164"/>
      <c r="V150" s="164"/>
      <c r="W150" s="164"/>
      <c r="X150" s="164"/>
      <c r="Y150" s="164"/>
      <c r="Z150" s="164"/>
      <c r="AA150" s="164"/>
      <c r="AB150" s="164"/>
      <c r="AC150" s="164"/>
      <c r="AD150" s="164"/>
      <c r="AE150" s="164" t="s">
        <v>122</v>
      </c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  <c r="AX150" s="164"/>
      <c r="AY150" s="164"/>
      <c r="AZ150" s="164"/>
      <c r="BA150" s="164"/>
      <c r="BB150" s="164"/>
      <c r="BC150" s="164"/>
      <c r="BD150" s="164"/>
      <c r="BE150" s="164"/>
      <c r="BF150" s="164"/>
      <c r="BG150" s="164"/>
      <c r="BH150" s="164"/>
    </row>
    <row r="151" spans="1:60" outlineLevel="1" x14ac:dyDescent="0.2">
      <c r="A151" s="165"/>
      <c r="B151" s="175"/>
      <c r="C151" s="199" t="s">
        <v>248</v>
      </c>
      <c r="D151" s="178"/>
      <c r="E151" s="183"/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88"/>
      <c r="R151" s="189"/>
      <c r="S151" s="188"/>
      <c r="T151" s="164"/>
      <c r="U151" s="164"/>
      <c r="V151" s="164"/>
      <c r="W151" s="164"/>
      <c r="X151" s="164"/>
      <c r="Y151" s="164"/>
      <c r="Z151" s="164"/>
      <c r="AA151" s="164"/>
      <c r="AB151" s="164"/>
      <c r="AC151" s="164"/>
      <c r="AD151" s="164"/>
      <c r="AE151" s="164" t="s">
        <v>122</v>
      </c>
      <c r="AF151" s="164"/>
      <c r="AG151" s="164"/>
      <c r="AH151" s="164"/>
      <c r="AI151" s="164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  <c r="AT151" s="164"/>
      <c r="AU151" s="164"/>
      <c r="AV151" s="164"/>
      <c r="AW151" s="164"/>
      <c r="AX151" s="164"/>
      <c r="AY151" s="164"/>
      <c r="AZ151" s="164"/>
      <c r="BA151" s="164"/>
      <c r="BB151" s="164"/>
      <c r="BC151" s="164"/>
      <c r="BD151" s="164"/>
      <c r="BE151" s="164"/>
      <c r="BF151" s="164"/>
      <c r="BG151" s="164"/>
      <c r="BH151" s="164"/>
    </row>
    <row r="152" spans="1:60" outlineLevel="1" x14ac:dyDescent="0.2">
      <c r="A152" s="165"/>
      <c r="B152" s="175"/>
      <c r="C152" s="199" t="s">
        <v>249</v>
      </c>
      <c r="D152" s="178"/>
      <c r="E152" s="183"/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9"/>
      <c r="S152" s="188"/>
      <c r="T152" s="164"/>
      <c r="U152" s="164"/>
      <c r="V152" s="164"/>
      <c r="W152" s="164"/>
      <c r="X152" s="164"/>
      <c r="Y152" s="164"/>
      <c r="Z152" s="164"/>
      <c r="AA152" s="164"/>
      <c r="AB152" s="164"/>
      <c r="AC152" s="164"/>
      <c r="AD152" s="164"/>
      <c r="AE152" s="164" t="s">
        <v>122</v>
      </c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4"/>
      <c r="BH152" s="164"/>
    </row>
    <row r="153" spans="1:60" outlineLevel="1" x14ac:dyDescent="0.2">
      <c r="A153" s="165"/>
      <c r="B153" s="175"/>
      <c r="C153" s="199" t="s">
        <v>250</v>
      </c>
      <c r="D153" s="178"/>
      <c r="E153" s="183">
        <v>-6.37</v>
      </c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9"/>
      <c r="S153" s="188"/>
      <c r="T153" s="164"/>
      <c r="U153" s="164"/>
      <c r="V153" s="164"/>
      <c r="W153" s="164"/>
      <c r="X153" s="164"/>
      <c r="Y153" s="164"/>
      <c r="Z153" s="164"/>
      <c r="AA153" s="164"/>
      <c r="AB153" s="164"/>
      <c r="AC153" s="164"/>
      <c r="AD153" s="164"/>
      <c r="AE153" s="164" t="s">
        <v>122</v>
      </c>
      <c r="AF153" s="164"/>
      <c r="AG153" s="164"/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  <c r="AX153" s="164"/>
      <c r="AY153" s="164"/>
      <c r="AZ153" s="164"/>
      <c r="BA153" s="164"/>
      <c r="BB153" s="164"/>
      <c r="BC153" s="164"/>
      <c r="BD153" s="164"/>
      <c r="BE153" s="164"/>
      <c r="BF153" s="164"/>
      <c r="BG153" s="164"/>
      <c r="BH153" s="164"/>
    </row>
    <row r="154" spans="1:60" outlineLevel="1" x14ac:dyDescent="0.2">
      <c r="A154" s="165"/>
      <c r="B154" s="175"/>
      <c r="C154" s="199" t="s">
        <v>251</v>
      </c>
      <c r="D154" s="178"/>
      <c r="E154" s="183">
        <v>-11.2515</v>
      </c>
      <c r="F154" s="188"/>
      <c r="G154" s="188"/>
      <c r="H154" s="188"/>
      <c r="I154" s="188"/>
      <c r="J154" s="188"/>
      <c r="K154" s="188"/>
      <c r="L154" s="188"/>
      <c r="M154" s="188"/>
      <c r="N154" s="188"/>
      <c r="O154" s="188"/>
      <c r="P154" s="188"/>
      <c r="Q154" s="188"/>
      <c r="R154" s="189"/>
      <c r="S154" s="188"/>
      <c r="T154" s="164"/>
      <c r="U154" s="164"/>
      <c r="V154" s="164"/>
      <c r="W154" s="164"/>
      <c r="X154" s="164"/>
      <c r="Y154" s="164"/>
      <c r="Z154" s="164"/>
      <c r="AA154" s="164"/>
      <c r="AB154" s="164"/>
      <c r="AC154" s="164"/>
      <c r="AD154" s="164"/>
      <c r="AE154" s="164" t="s">
        <v>122</v>
      </c>
      <c r="AF154" s="164"/>
      <c r="AG154" s="164"/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  <c r="AX154" s="164"/>
      <c r="AY154" s="164"/>
      <c r="AZ154" s="164"/>
      <c r="BA154" s="164"/>
      <c r="BB154" s="164"/>
      <c r="BC154" s="164"/>
      <c r="BD154" s="164"/>
      <c r="BE154" s="164"/>
      <c r="BF154" s="164"/>
      <c r="BG154" s="164"/>
      <c r="BH154" s="164"/>
    </row>
    <row r="155" spans="1:60" outlineLevel="1" x14ac:dyDescent="0.2">
      <c r="A155" s="165"/>
      <c r="B155" s="175"/>
      <c r="C155" s="199" t="s">
        <v>258</v>
      </c>
      <c r="D155" s="178"/>
      <c r="E155" s="183">
        <v>-8.06</v>
      </c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9"/>
      <c r="S155" s="188"/>
      <c r="T155" s="164"/>
      <c r="U155" s="164"/>
      <c r="V155" s="164"/>
      <c r="W155" s="164"/>
      <c r="X155" s="164"/>
      <c r="Y155" s="164"/>
      <c r="Z155" s="164"/>
      <c r="AA155" s="164"/>
      <c r="AB155" s="164"/>
      <c r="AC155" s="164"/>
      <c r="AD155" s="164"/>
      <c r="AE155" s="164" t="s">
        <v>122</v>
      </c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4"/>
      <c r="BH155" s="164"/>
    </row>
    <row r="156" spans="1:60" outlineLevel="1" x14ac:dyDescent="0.2">
      <c r="A156" s="165"/>
      <c r="B156" s="175"/>
      <c r="C156" s="199" t="s">
        <v>262</v>
      </c>
      <c r="D156" s="178"/>
      <c r="E156" s="183">
        <v>-2.3215499999999998</v>
      </c>
      <c r="F156" s="188"/>
      <c r="G156" s="188"/>
      <c r="H156" s="188"/>
      <c r="I156" s="188"/>
      <c r="J156" s="188"/>
      <c r="K156" s="188"/>
      <c r="L156" s="188"/>
      <c r="M156" s="188"/>
      <c r="N156" s="188"/>
      <c r="O156" s="188"/>
      <c r="P156" s="188"/>
      <c r="Q156" s="188"/>
      <c r="R156" s="189"/>
      <c r="S156" s="188"/>
      <c r="T156" s="164"/>
      <c r="U156" s="164"/>
      <c r="V156" s="164"/>
      <c r="W156" s="164"/>
      <c r="X156" s="164"/>
      <c r="Y156" s="164"/>
      <c r="Z156" s="164"/>
      <c r="AA156" s="164"/>
      <c r="AB156" s="164"/>
      <c r="AC156" s="164"/>
      <c r="AD156" s="164"/>
      <c r="AE156" s="164" t="s">
        <v>122</v>
      </c>
      <c r="AF156" s="164"/>
      <c r="AG156" s="164"/>
      <c r="AH156" s="164"/>
      <c r="AI156" s="164"/>
      <c r="AJ156" s="164"/>
      <c r="AK156" s="164"/>
      <c r="AL156" s="164"/>
      <c r="AM156" s="164"/>
      <c r="AN156" s="164"/>
      <c r="AO156" s="164"/>
      <c r="AP156" s="164"/>
      <c r="AQ156" s="164"/>
      <c r="AR156" s="164"/>
      <c r="AS156" s="164"/>
      <c r="AT156" s="164"/>
      <c r="AU156" s="164"/>
      <c r="AV156" s="164"/>
      <c r="AW156" s="164"/>
      <c r="AX156" s="164"/>
      <c r="AY156" s="164"/>
      <c r="AZ156" s="164"/>
      <c r="BA156" s="164"/>
      <c r="BB156" s="164"/>
      <c r="BC156" s="164"/>
      <c r="BD156" s="164"/>
      <c r="BE156" s="164"/>
      <c r="BF156" s="164"/>
      <c r="BG156" s="164"/>
      <c r="BH156" s="164"/>
    </row>
    <row r="157" spans="1:60" outlineLevel="1" x14ac:dyDescent="0.2">
      <c r="A157" s="165"/>
      <c r="B157" s="175"/>
      <c r="C157" s="200" t="s">
        <v>126</v>
      </c>
      <c r="D157" s="179"/>
      <c r="E157" s="184">
        <v>-28.003050000000002</v>
      </c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9"/>
      <c r="S157" s="188"/>
      <c r="T157" s="164"/>
      <c r="U157" s="164"/>
      <c r="V157" s="164"/>
      <c r="W157" s="164"/>
      <c r="X157" s="164"/>
      <c r="Y157" s="164"/>
      <c r="Z157" s="164"/>
      <c r="AA157" s="164"/>
      <c r="AB157" s="164"/>
      <c r="AC157" s="164"/>
      <c r="AD157" s="164"/>
      <c r="AE157" s="164" t="s">
        <v>122</v>
      </c>
      <c r="AF157" s="164"/>
      <c r="AG157" s="164"/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  <c r="AX157" s="164"/>
      <c r="AY157" s="164"/>
      <c r="AZ157" s="164"/>
      <c r="BA157" s="164"/>
      <c r="BB157" s="164"/>
      <c r="BC157" s="164"/>
      <c r="BD157" s="164"/>
      <c r="BE157" s="164"/>
      <c r="BF157" s="164"/>
      <c r="BG157" s="164"/>
      <c r="BH157" s="164"/>
    </row>
    <row r="158" spans="1:60" outlineLevel="1" x14ac:dyDescent="0.2">
      <c r="A158" s="165">
        <v>35</v>
      </c>
      <c r="B158" s="175" t="s">
        <v>263</v>
      </c>
      <c r="C158" s="198" t="s">
        <v>264</v>
      </c>
      <c r="D158" s="177" t="s">
        <v>154</v>
      </c>
      <c r="E158" s="182">
        <v>6.5191499999999998</v>
      </c>
      <c r="F158" s="188">
        <v>19.2</v>
      </c>
      <c r="G158" s="188">
        <f>ROUND(E158*F158,2)</f>
        <v>125.17</v>
      </c>
      <c r="H158" s="188">
        <v>19.2</v>
      </c>
      <c r="I158" s="188">
        <f>ROUND(E158*H158,2)</f>
        <v>125.17</v>
      </c>
      <c r="J158" s="188">
        <v>0</v>
      </c>
      <c r="K158" s="188">
        <f>ROUND(E158*J158,2)</f>
        <v>0</v>
      </c>
      <c r="L158" s="188">
        <v>21</v>
      </c>
      <c r="M158" s="188">
        <f>G158*(1+L158/100)</f>
        <v>151.45570000000001</v>
      </c>
      <c r="N158" s="188">
        <v>1E-3</v>
      </c>
      <c r="O158" s="188">
        <f>ROUND(E158*N158,2)</f>
        <v>0.01</v>
      </c>
      <c r="P158" s="188">
        <v>0</v>
      </c>
      <c r="Q158" s="188">
        <f>ROUND(E158*P158,2)</f>
        <v>0</v>
      </c>
      <c r="R158" s="189"/>
      <c r="S158" s="188" t="s">
        <v>119</v>
      </c>
      <c r="T158" s="164"/>
      <c r="U158" s="164"/>
      <c r="V158" s="164"/>
      <c r="W158" s="164"/>
      <c r="X158" s="164"/>
      <c r="Y158" s="164"/>
      <c r="Z158" s="164"/>
      <c r="AA158" s="164"/>
      <c r="AB158" s="164"/>
      <c r="AC158" s="164"/>
      <c r="AD158" s="164"/>
      <c r="AE158" s="164" t="s">
        <v>265</v>
      </c>
      <c r="AF158" s="164"/>
      <c r="AG158" s="164"/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  <c r="AX158" s="164"/>
      <c r="AY158" s="164"/>
      <c r="AZ158" s="164"/>
      <c r="BA158" s="164"/>
      <c r="BB158" s="164"/>
      <c r="BC158" s="164"/>
      <c r="BD158" s="164"/>
      <c r="BE158" s="164"/>
      <c r="BF158" s="164"/>
      <c r="BG158" s="164"/>
      <c r="BH158" s="164"/>
    </row>
    <row r="159" spans="1:60" outlineLevel="1" x14ac:dyDescent="0.2">
      <c r="A159" s="165"/>
      <c r="B159" s="175"/>
      <c r="C159" s="199" t="s">
        <v>134</v>
      </c>
      <c r="D159" s="178"/>
      <c r="E159" s="183"/>
      <c r="F159" s="188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9"/>
      <c r="S159" s="188"/>
      <c r="T159" s="164"/>
      <c r="U159" s="164"/>
      <c r="V159" s="164"/>
      <c r="W159" s="164"/>
      <c r="X159" s="164"/>
      <c r="Y159" s="164"/>
      <c r="Z159" s="164"/>
      <c r="AA159" s="164"/>
      <c r="AB159" s="164"/>
      <c r="AC159" s="164"/>
      <c r="AD159" s="164"/>
      <c r="AE159" s="164" t="s">
        <v>122</v>
      </c>
      <c r="AF159" s="164"/>
      <c r="AG159" s="164"/>
      <c r="AH159" s="164"/>
      <c r="AI159" s="164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  <c r="AX159" s="164"/>
      <c r="AY159" s="164"/>
      <c r="AZ159" s="164"/>
      <c r="BA159" s="164"/>
      <c r="BB159" s="164"/>
      <c r="BC159" s="164"/>
      <c r="BD159" s="164"/>
      <c r="BE159" s="164"/>
      <c r="BF159" s="164"/>
      <c r="BG159" s="164"/>
      <c r="BH159" s="164"/>
    </row>
    <row r="160" spans="1:60" ht="33.75" outlineLevel="1" x14ac:dyDescent="0.2">
      <c r="A160" s="165"/>
      <c r="B160" s="175"/>
      <c r="C160" s="199" t="s">
        <v>266</v>
      </c>
      <c r="D160" s="178"/>
      <c r="E160" s="183">
        <v>5.9264999999999999</v>
      </c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9"/>
      <c r="S160" s="188"/>
      <c r="T160" s="164"/>
      <c r="U160" s="164"/>
      <c r="V160" s="164"/>
      <c r="W160" s="164"/>
      <c r="X160" s="164"/>
      <c r="Y160" s="164"/>
      <c r="Z160" s="164"/>
      <c r="AA160" s="164"/>
      <c r="AB160" s="164"/>
      <c r="AC160" s="164"/>
      <c r="AD160" s="164"/>
      <c r="AE160" s="164" t="s">
        <v>122</v>
      </c>
      <c r="AF160" s="164"/>
      <c r="AG160" s="164"/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  <c r="AX160" s="164"/>
      <c r="AY160" s="164"/>
      <c r="AZ160" s="164"/>
      <c r="BA160" s="164"/>
      <c r="BB160" s="164"/>
      <c r="BC160" s="164"/>
      <c r="BD160" s="164"/>
      <c r="BE160" s="164"/>
      <c r="BF160" s="164"/>
      <c r="BG160" s="164"/>
      <c r="BH160" s="164"/>
    </row>
    <row r="161" spans="1:60" outlineLevel="1" x14ac:dyDescent="0.2">
      <c r="A161" s="165"/>
      <c r="B161" s="175"/>
      <c r="C161" s="199" t="s">
        <v>267</v>
      </c>
      <c r="D161" s="178"/>
      <c r="E161" s="183">
        <v>0.59265000000000001</v>
      </c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9"/>
      <c r="S161" s="188"/>
      <c r="T161" s="164"/>
      <c r="U161" s="164"/>
      <c r="V161" s="164"/>
      <c r="W161" s="164"/>
      <c r="X161" s="164"/>
      <c r="Y161" s="164"/>
      <c r="Z161" s="164"/>
      <c r="AA161" s="164"/>
      <c r="AB161" s="164"/>
      <c r="AC161" s="164"/>
      <c r="AD161" s="164"/>
      <c r="AE161" s="164" t="s">
        <v>122</v>
      </c>
      <c r="AF161" s="164"/>
      <c r="AG161" s="164"/>
      <c r="AH161" s="164"/>
      <c r="AI161" s="164"/>
      <c r="AJ161" s="164"/>
      <c r="AK161" s="164"/>
      <c r="AL161" s="164"/>
      <c r="AM161" s="164"/>
      <c r="AN161" s="164"/>
      <c r="AO161" s="164"/>
      <c r="AP161" s="164"/>
      <c r="AQ161" s="164"/>
      <c r="AR161" s="164"/>
      <c r="AS161" s="164"/>
      <c r="AT161" s="164"/>
      <c r="AU161" s="164"/>
      <c r="AV161" s="164"/>
      <c r="AW161" s="164"/>
      <c r="AX161" s="164"/>
      <c r="AY161" s="164"/>
      <c r="AZ161" s="164"/>
      <c r="BA161" s="164"/>
      <c r="BB161" s="164"/>
      <c r="BC161" s="164"/>
      <c r="BD161" s="164"/>
      <c r="BE161" s="164"/>
      <c r="BF161" s="164"/>
      <c r="BG161" s="164"/>
      <c r="BH161" s="164"/>
    </row>
    <row r="162" spans="1:60" outlineLevel="1" x14ac:dyDescent="0.2">
      <c r="A162" s="165">
        <v>36</v>
      </c>
      <c r="B162" s="175" t="s">
        <v>268</v>
      </c>
      <c r="C162" s="198" t="s">
        <v>269</v>
      </c>
      <c r="D162" s="177" t="s">
        <v>142</v>
      </c>
      <c r="E162" s="182">
        <v>-0.1651</v>
      </c>
      <c r="F162" s="188">
        <v>783</v>
      </c>
      <c r="G162" s="188">
        <f>ROUND(E162*F162,2)</f>
        <v>-129.27000000000001</v>
      </c>
      <c r="H162" s="188">
        <v>0</v>
      </c>
      <c r="I162" s="188">
        <f>ROUND(E162*H162,2)</f>
        <v>0</v>
      </c>
      <c r="J162" s="188">
        <v>783</v>
      </c>
      <c r="K162" s="188">
        <f>ROUND(E162*J162,2)</f>
        <v>-129.27000000000001</v>
      </c>
      <c r="L162" s="188">
        <v>21</v>
      </c>
      <c r="M162" s="188">
        <f>G162*(1+L162/100)</f>
        <v>-156.41670000000002</v>
      </c>
      <c r="N162" s="188">
        <v>0</v>
      </c>
      <c r="O162" s="188">
        <f>ROUND(E162*N162,2)</f>
        <v>0</v>
      </c>
      <c r="P162" s="188">
        <v>0</v>
      </c>
      <c r="Q162" s="188">
        <f>ROUND(E162*P162,2)</f>
        <v>0</v>
      </c>
      <c r="R162" s="189"/>
      <c r="S162" s="188" t="s">
        <v>119</v>
      </c>
      <c r="T162" s="164"/>
      <c r="U162" s="164"/>
      <c r="V162" s="164"/>
      <c r="W162" s="164"/>
      <c r="X162" s="164"/>
      <c r="Y162" s="164"/>
      <c r="Z162" s="164"/>
      <c r="AA162" s="164"/>
      <c r="AB162" s="164"/>
      <c r="AC162" s="164"/>
      <c r="AD162" s="164"/>
      <c r="AE162" s="164" t="s">
        <v>235</v>
      </c>
      <c r="AF162" s="164"/>
      <c r="AG162" s="164"/>
      <c r="AH162" s="164"/>
      <c r="AI162" s="164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  <c r="AT162" s="164"/>
      <c r="AU162" s="164"/>
      <c r="AV162" s="164"/>
      <c r="AW162" s="164"/>
      <c r="AX162" s="164"/>
      <c r="AY162" s="164"/>
      <c r="AZ162" s="164"/>
      <c r="BA162" s="164"/>
      <c r="BB162" s="164"/>
      <c r="BC162" s="164"/>
      <c r="BD162" s="164"/>
      <c r="BE162" s="164"/>
      <c r="BF162" s="164"/>
      <c r="BG162" s="164"/>
      <c r="BH162" s="164"/>
    </row>
    <row r="163" spans="1:60" x14ac:dyDescent="0.2">
      <c r="A163" s="171" t="s">
        <v>114</v>
      </c>
      <c r="B163" s="176" t="s">
        <v>86</v>
      </c>
      <c r="C163" s="201" t="s">
        <v>87</v>
      </c>
      <c r="D163" s="180"/>
      <c r="E163" s="185"/>
      <c r="F163" s="190"/>
      <c r="G163" s="190">
        <f>SUM(G164:G177)</f>
        <v>-21755.200000000001</v>
      </c>
      <c r="H163" s="190"/>
      <c r="I163" s="190">
        <f>SUM(I164:I177)</f>
        <v>-6533.41</v>
      </c>
      <c r="J163" s="190"/>
      <c r="K163" s="190">
        <f>SUM(K164:K177)</f>
        <v>-15221.79</v>
      </c>
      <c r="L163" s="190"/>
      <c r="M163" s="190">
        <f>SUM(M164:M177)</f>
        <v>-26323.791999999998</v>
      </c>
      <c r="N163" s="190"/>
      <c r="O163" s="190">
        <f>SUM(O164:O177)</f>
        <v>-0.39999999999999997</v>
      </c>
      <c r="P163" s="190"/>
      <c r="Q163" s="190">
        <f>SUM(Q164:Q177)</f>
        <v>0</v>
      </c>
      <c r="R163" s="191"/>
      <c r="S163" s="190"/>
      <c r="AE163" t="s">
        <v>115</v>
      </c>
    </row>
    <row r="164" spans="1:60" outlineLevel="1" x14ac:dyDescent="0.2">
      <c r="A164" s="165">
        <v>37</v>
      </c>
      <c r="B164" s="175" t="s">
        <v>270</v>
      </c>
      <c r="C164" s="198" t="s">
        <v>271</v>
      </c>
      <c r="D164" s="177" t="s">
        <v>272</v>
      </c>
      <c r="E164" s="182">
        <v>-312</v>
      </c>
      <c r="F164" s="188">
        <v>29.2</v>
      </c>
      <c r="G164" s="188">
        <f>ROUND(E164*F164,2)</f>
        <v>-9110.4</v>
      </c>
      <c r="H164" s="188">
        <v>0</v>
      </c>
      <c r="I164" s="188">
        <f>ROUND(E164*H164,2)</f>
        <v>0</v>
      </c>
      <c r="J164" s="188">
        <v>29.2</v>
      </c>
      <c r="K164" s="188">
        <f>ROUND(E164*J164,2)</f>
        <v>-9110.4</v>
      </c>
      <c r="L164" s="188">
        <v>21</v>
      </c>
      <c r="M164" s="188">
        <f>G164*(1+L164/100)</f>
        <v>-11023.583999999999</v>
      </c>
      <c r="N164" s="188">
        <v>5.0000000000000002E-5</v>
      </c>
      <c r="O164" s="188">
        <f>ROUND(E164*N164,2)</f>
        <v>-0.02</v>
      </c>
      <c r="P164" s="188">
        <v>0</v>
      </c>
      <c r="Q164" s="188">
        <f>ROUND(E164*P164,2)</f>
        <v>0</v>
      </c>
      <c r="R164" s="189"/>
      <c r="S164" s="188" t="s">
        <v>119</v>
      </c>
      <c r="T164" s="164"/>
      <c r="U164" s="164"/>
      <c r="V164" s="164"/>
      <c r="W164" s="164"/>
      <c r="X164" s="164"/>
      <c r="Y164" s="164"/>
      <c r="Z164" s="164"/>
      <c r="AA164" s="164"/>
      <c r="AB164" s="164"/>
      <c r="AC164" s="164"/>
      <c r="AD164" s="164"/>
      <c r="AE164" s="164" t="s">
        <v>238</v>
      </c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  <c r="AX164" s="164"/>
      <c r="AY164" s="164"/>
      <c r="AZ164" s="164"/>
      <c r="BA164" s="164"/>
      <c r="BB164" s="164"/>
      <c r="BC164" s="164"/>
      <c r="BD164" s="164"/>
      <c r="BE164" s="164"/>
      <c r="BF164" s="164"/>
      <c r="BG164" s="164"/>
      <c r="BH164" s="164"/>
    </row>
    <row r="165" spans="1:60" outlineLevel="1" x14ac:dyDescent="0.2">
      <c r="A165" s="165"/>
      <c r="B165" s="175"/>
      <c r="C165" s="199" t="s">
        <v>213</v>
      </c>
      <c r="D165" s="178"/>
      <c r="E165" s="183"/>
      <c r="F165" s="188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9"/>
      <c r="S165" s="188"/>
      <c r="T165" s="164"/>
      <c r="U165" s="164"/>
      <c r="V165" s="164"/>
      <c r="W165" s="164"/>
      <c r="X165" s="164"/>
      <c r="Y165" s="164"/>
      <c r="Z165" s="164"/>
      <c r="AA165" s="164"/>
      <c r="AB165" s="164"/>
      <c r="AC165" s="164"/>
      <c r="AD165" s="164"/>
      <c r="AE165" s="164" t="s">
        <v>122</v>
      </c>
      <c r="AF165" s="164"/>
      <c r="AG165" s="164"/>
      <c r="AH165" s="164"/>
      <c r="AI165" s="164"/>
      <c r="AJ165" s="164"/>
      <c r="AK165" s="164"/>
      <c r="AL165" s="164"/>
      <c r="AM165" s="164"/>
      <c r="AN165" s="164"/>
      <c r="AO165" s="164"/>
      <c r="AP165" s="164"/>
      <c r="AQ165" s="164"/>
      <c r="AR165" s="164"/>
      <c r="AS165" s="164"/>
      <c r="AT165" s="164"/>
      <c r="AU165" s="164"/>
      <c r="AV165" s="164"/>
      <c r="AW165" s="164"/>
      <c r="AX165" s="164"/>
      <c r="AY165" s="164"/>
      <c r="AZ165" s="164"/>
      <c r="BA165" s="164"/>
      <c r="BB165" s="164"/>
      <c r="BC165" s="164"/>
      <c r="BD165" s="164"/>
      <c r="BE165" s="164"/>
      <c r="BF165" s="164"/>
      <c r="BG165" s="164"/>
      <c r="BH165" s="164"/>
    </row>
    <row r="166" spans="1:60" outlineLevel="1" x14ac:dyDescent="0.2">
      <c r="A166" s="165"/>
      <c r="B166" s="175"/>
      <c r="C166" s="199" t="s">
        <v>273</v>
      </c>
      <c r="D166" s="178"/>
      <c r="E166" s="183">
        <v>-283.2</v>
      </c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9"/>
      <c r="S166" s="188"/>
      <c r="T166" s="164"/>
      <c r="U166" s="164"/>
      <c r="V166" s="164"/>
      <c r="W166" s="164"/>
      <c r="X166" s="164"/>
      <c r="Y166" s="164"/>
      <c r="Z166" s="164"/>
      <c r="AA166" s="164"/>
      <c r="AB166" s="164"/>
      <c r="AC166" s="164"/>
      <c r="AD166" s="164"/>
      <c r="AE166" s="164" t="s">
        <v>122</v>
      </c>
      <c r="AF166" s="164"/>
      <c r="AG166" s="164"/>
      <c r="AH166" s="164"/>
      <c r="AI166" s="164"/>
      <c r="AJ166" s="164"/>
      <c r="AK166" s="164"/>
      <c r="AL166" s="164"/>
      <c r="AM166" s="164"/>
      <c r="AN166" s="164"/>
      <c r="AO166" s="164"/>
      <c r="AP166" s="164"/>
      <c r="AQ166" s="164"/>
      <c r="AR166" s="164"/>
      <c r="AS166" s="164"/>
      <c r="AT166" s="164"/>
      <c r="AU166" s="164"/>
      <c r="AV166" s="164"/>
      <c r="AW166" s="164"/>
      <c r="AX166" s="164"/>
      <c r="AY166" s="164"/>
      <c r="AZ166" s="164"/>
      <c r="BA166" s="164"/>
      <c r="BB166" s="164"/>
      <c r="BC166" s="164"/>
      <c r="BD166" s="164"/>
      <c r="BE166" s="164"/>
      <c r="BF166" s="164"/>
      <c r="BG166" s="164"/>
      <c r="BH166" s="164"/>
    </row>
    <row r="167" spans="1:60" outlineLevel="1" x14ac:dyDescent="0.2">
      <c r="A167" s="165"/>
      <c r="B167" s="175"/>
      <c r="C167" s="199" t="s">
        <v>274</v>
      </c>
      <c r="D167" s="178"/>
      <c r="E167" s="183">
        <v>-28.8</v>
      </c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9"/>
      <c r="S167" s="188"/>
      <c r="T167" s="164"/>
      <c r="U167" s="164"/>
      <c r="V167" s="164"/>
      <c r="W167" s="164"/>
      <c r="X167" s="164"/>
      <c r="Y167" s="164"/>
      <c r="Z167" s="164"/>
      <c r="AA167" s="164"/>
      <c r="AB167" s="164"/>
      <c r="AC167" s="164"/>
      <c r="AD167" s="164"/>
      <c r="AE167" s="164" t="s">
        <v>122</v>
      </c>
      <c r="AF167" s="164"/>
      <c r="AG167" s="164"/>
      <c r="AH167" s="164"/>
      <c r="AI167" s="164"/>
      <c r="AJ167" s="164"/>
      <c r="AK167" s="164"/>
      <c r="AL167" s="164"/>
      <c r="AM167" s="164"/>
      <c r="AN167" s="164"/>
      <c r="AO167" s="164"/>
      <c r="AP167" s="164"/>
      <c r="AQ167" s="164"/>
      <c r="AR167" s="164"/>
      <c r="AS167" s="164"/>
      <c r="AT167" s="164"/>
      <c r="AU167" s="164"/>
      <c r="AV167" s="164"/>
      <c r="AW167" s="164"/>
      <c r="AX167" s="164"/>
      <c r="AY167" s="164"/>
      <c r="AZ167" s="164"/>
      <c r="BA167" s="164"/>
      <c r="BB167" s="164"/>
      <c r="BC167" s="164"/>
      <c r="BD167" s="164"/>
      <c r="BE167" s="164"/>
      <c r="BF167" s="164"/>
      <c r="BG167" s="164"/>
      <c r="BH167" s="164"/>
    </row>
    <row r="168" spans="1:60" outlineLevel="1" x14ac:dyDescent="0.2">
      <c r="A168" s="165">
        <v>38</v>
      </c>
      <c r="B168" s="175" t="s">
        <v>275</v>
      </c>
      <c r="C168" s="198" t="s">
        <v>276</v>
      </c>
      <c r="D168" s="177" t="s">
        <v>272</v>
      </c>
      <c r="E168" s="182">
        <v>-312</v>
      </c>
      <c r="F168" s="188">
        <v>18.3</v>
      </c>
      <c r="G168" s="188">
        <f>ROUND(E168*F168,2)</f>
        <v>-5709.6</v>
      </c>
      <c r="H168" s="188">
        <v>0</v>
      </c>
      <c r="I168" s="188">
        <f>ROUND(E168*H168,2)</f>
        <v>0</v>
      </c>
      <c r="J168" s="188">
        <v>18.3</v>
      </c>
      <c r="K168" s="188">
        <f>ROUND(E168*J168,2)</f>
        <v>-5709.6</v>
      </c>
      <c r="L168" s="188">
        <v>21</v>
      </c>
      <c r="M168" s="188">
        <f>G168*(1+L168/100)</f>
        <v>-6908.616</v>
      </c>
      <c r="N168" s="188">
        <v>1E-4</v>
      </c>
      <c r="O168" s="188">
        <f>ROUND(E168*N168,2)</f>
        <v>-0.03</v>
      </c>
      <c r="P168" s="188">
        <v>0</v>
      </c>
      <c r="Q168" s="188">
        <f>ROUND(E168*P168,2)</f>
        <v>0</v>
      </c>
      <c r="R168" s="189"/>
      <c r="S168" s="188" t="s">
        <v>119</v>
      </c>
      <c r="T168" s="164"/>
      <c r="U168" s="164"/>
      <c r="V168" s="164"/>
      <c r="W168" s="164"/>
      <c r="X168" s="164"/>
      <c r="Y168" s="164"/>
      <c r="Z168" s="164"/>
      <c r="AA168" s="164"/>
      <c r="AB168" s="164"/>
      <c r="AC168" s="164"/>
      <c r="AD168" s="164"/>
      <c r="AE168" s="164" t="s">
        <v>238</v>
      </c>
      <c r="AF168" s="164"/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  <c r="AX168" s="164"/>
      <c r="AY168" s="164"/>
      <c r="AZ168" s="164"/>
      <c r="BA168" s="164"/>
      <c r="BB168" s="164"/>
      <c r="BC168" s="164"/>
      <c r="BD168" s="164"/>
      <c r="BE168" s="164"/>
      <c r="BF168" s="164"/>
      <c r="BG168" s="164"/>
      <c r="BH168" s="164"/>
    </row>
    <row r="169" spans="1:60" outlineLevel="1" x14ac:dyDescent="0.2">
      <c r="A169" s="165"/>
      <c r="B169" s="175"/>
      <c r="C169" s="199" t="s">
        <v>213</v>
      </c>
      <c r="D169" s="178"/>
      <c r="E169" s="183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9"/>
      <c r="S169" s="188"/>
      <c r="T169" s="164"/>
      <c r="U169" s="164"/>
      <c r="V169" s="164"/>
      <c r="W169" s="164"/>
      <c r="X169" s="164"/>
      <c r="Y169" s="164"/>
      <c r="Z169" s="164"/>
      <c r="AA169" s="164"/>
      <c r="AB169" s="164"/>
      <c r="AC169" s="164"/>
      <c r="AD169" s="164"/>
      <c r="AE169" s="164" t="s">
        <v>122</v>
      </c>
      <c r="AF169" s="164"/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  <c r="AX169" s="164"/>
      <c r="AY169" s="164"/>
      <c r="AZ169" s="164"/>
      <c r="BA169" s="164"/>
      <c r="BB169" s="164"/>
      <c r="BC169" s="164"/>
      <c r="BD169" s="164"/>
      <c r="BE169" s="164"/>
      <c r="BF169" s="164"/>
      <c r="BG169" s="164"/>
      <c r="BH169" s="164"/>
    </row>
    <row r="170" spans="1:60" outlineLevel="1" x14ac:dyDescent="0.2">
      <c r="A170" s="165"/>
      <c r="B170" s="175"/>
      <c r="C170" s="199" t="s">
        <v>277</v>
      </c>
      <c r="D170" s="178"/>
      <c r="E170" s="183">
        <v>-283.2</v>
      </c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9"/>
      <c r="S170" s="188"/>
      <c r="T170" s="164"/>
      <c r="U170" s="164"/>
      <c r="V170" s="164"/>
      <c r="W170" s="164"/>
      <c r="X170" s="164"/>
      <c r="Y170" s="164"/>
      <c r="Z170" s="164"/>
      <c r="AA170" s="164"/>
      <c r="AB170" s="164"/>
      <c r="AC170" s="164"/>
      <c r="AD170" s="164"/>
      <c r="AE170" s="164" t="s">
        <v>122</v>
      </c>
      <c r="AF170" s="164"/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  <c r="AX170" s="164"/>
      <c r="AY170" s="164"/>
      <c r="AZ170" s="164"/>
      <c r="BA170" s="164"/>
      <c r="BB170" s="164"/>
      <c r="BC170" s="164"/>
      <c r="BD170" s="164"/>
      <c r="BE170" s="164"/>
      <c r="BF170" s="164"/>
      <c r="BG170" s="164"/>
      <c r="BH170" s="164"/>
    </row>
    <row r="171" spans="1:60" outlineLevel="1" x14ac:dyDescent="0.2">
      <c r="A171" s="165"/>
      <c r="B171" s="175"/>
      <c r="C171" s="199" t="s">
        <v>278</v>
      </c>
      <c r="D171" s="178"/>
      <c r="E171" s="183">
        <v>-28.8</v>
      </c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9"/>
      <c r="S171" s="188"/>
      <c r="T171" s="164"/>
      <c r="U171" s="164"/>
      <c r="V171" s="164"/>
      <c r="W171" s="164"/>
      <c r="X171" s="164"/>
      <c r="Y171" s="164"/>
      <c r="Z171" s="164"/>
      <c r="AA171" s="164"/>
      <c r="AB171" s="164"/>
      <c r="AC171" s="164"/>
      <c r="AD171" s="164"/>
      <c r="AE171" s="164" t="s">
        <v>122</v>
      </c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  <c r="AX171" s="164"/>
      <c r="AY171" s="164"/>
      <c r="AZ171" s="164"/>
      <c r="BA171" s="164"/>
      <c r="BB171" s="164"/>
      <c r="BC171" s="164"/>
      <c r="BD171" s="164"/>
      <c r="BE171" s="164"/>
      <c r="BF171" s="164"/>
      <c r="BG171" s="164"/>
      <c r="BH171" s="164"/>
    </row>
    <row r="172" spans="1:60" outlineLevel="1" x14ac:dyDescent="0.2">
      <c r="A172" s="165">
        <v>39</v>
      </c>
      <c r="B172" s="175" t="s">
        <v>279</v>
      </c>
      <c r="C172" s="198" t="s">
        <v>280</v>
      </c>
      <c r="D172" s="177" t="s">
        <v>281</v>
      </c>
      <c r="E172" s="182">
        <v>-0.34943999999999997</v>
      </c>
      <c r="F172" s="188">
        <v>18696.8</v>
      </c>
      <c r="G172" s="188">
        <f>ROUND(E172*F172,2)</f>
        <v>-6533.41</v>
      </c>
      <c r="H172" s="188">
        <v>18696.8</v>
      </c>
      <c r="I172" s="188">
        <f>ROUND(E172*H172,2)</f>
        <v>-6533.41</v>
      </c>
      <c r="J172" s="188">
        <v>0</v>
      </c>
      <c r="K172" s="188">
        <f>ROUND(E172*J172,2)</f>
        <v>0</v>
      </c>
      <c r="L172" s="188">
        <v>21</v>
      </c>
      <c r="M172" s="188">
        <f>G172*(1+L172/100)</f>
        <v>-7905.4260999999997</v>
      </c>
      <c r="N172" s="188">
        <v>1</v>
      </c>
      <c r="O172" s="188">
        <f>ROUND(E172*N172,2)</f>
        <v>-0.35</v>
      </c>
      <c r="P172" s="188">
        <v>0</v>
      </c>
      <c r="Q172" s="188">
        <f>ROUND(E172*P172,2)</f>
        <v>0</v>
      </c>
      <c r="R172" s="189"/>
      <c r="S172" s="188" t="s">
        <v>119</v>
      </c>
      <c r="T172" s="164"/>
      <c r="U172" s="164"/>
      <c r="V172" s="164"/>
      <c r="W172" s="164"/>
      <c r="X172" s="164"/>
      <c r="Y172" s="164"/>
      <c r="Z172" s="164"/>
      <c r="AA172" s="164"/>
      <c r="AB172" s="164"/>
      <c r="AC172" s="164"/>
      <c r="AD172" s="164"/>
      <c r="AE172" s="164" t="s">
        <v>265</v>
      </c>
      <c r="AF172" s="164"/>
      <c r="AG172" s="164"/>
      <c r="AH172" s="164"/>
      <c r="AI172" s="164"/>
      <c r="AJ172" s="164"/>
      <c r="AK172" s="164"/>
      <c r="AL172" s="164"/>
      <c r="AM172" s="164"/>
      <c r="AN172" s="164"/>
      <c r="AO172" s="164"/>
      <c r="AP172" s="164"/>
      <c r="AQ172" s="164"/>
      <c r="AR172" s="164"/>
      <c r="AS172" s="164"/>
      <c r="AT172" s="164"/>
      <c r="AU172" s="164"/>
      <c r="AV172" s="164"/>
      <c r="AW172" s="164"/>
      <c r="AX172" s="164"/>
      <c r="AY172" s="164"/>
      <c r="AZ172" s="164"/>
      <c r="BA172" s="164"/>
      <c r="BB172" s="164"/>
      <c r="BC172" s="164"/>
      <c r="BD172" s="164"/>
      <c r="BE172" s="164"/>
      <c r="BF172" s="164"/>
      <c r="BG172" s="164"/>
      <c r="BH172" s="164"/>
    </row>
    <row r="173" spans="1:60" outlineLevel="1" x14ac:dyDescent="0.2">
      <c r="A173" s="165"/>
      <c r="B173" s="175"/>
      <c r="C173" s="199" t="s">
        <v>213</v>
      </c>
      <c r="D173" s="178"/>
      <c r="E173" s="183"/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9"/>
      <c r="S173" s="188"/>
      <c r="T173" s="164"/>
      <c r="U173" s="164"/>
      <c r="V173" s="164"/>
      <c r="W173" s="164"/>
      <c r="X173" s="164"/>
      <c r="Y173" s="164"/>
      <c r="Z173" s="164"/>
      <c r="AA173" s="164"/>
      <c r="AB173" s="164"/>
      <c r="AC173" s="164"/>
      <c r="AD173" s="164"/>
      <c r="AE173" s="164" t="s">
        <v>122</v>
      </c>
      <c r="AF173" s="164"/>
      <c r="AG173" s="164"/>
      <c r="AH173" s="164"/>
      <c r="AI173" s="164"/>
      <c r="AJ173" s="164"/>
      <c r="AK173" s="164"/>
      <c r="AL173" s="164"/>
      <c r="AM173" s="164"/>
      <c r="AN173" s="164"/>
      <c r="AO173" s="164"/>
      <c r="AP173" s="164"/>
      <c r="AQ173" s="164"/>
      <c r="AR173" s="164"/>
      <c r="AS173" s="164"/>
      <c r="AT173" s="164"/>
      <c r="AU173" s="164"/>
      <c r="AV173" s="164"/>
      <c r="AW173" s="164"/>
      <c r="AX173" s="164"/>
      <c r="AY173" s="164"/>
      <c r="AZ173" s="164"/>
      <c r="BA173" s="164"/>
      <c r="BB173" s="164"/>
      <c r="BC173" s="164"/>
      <c r="BD173" s="164"/>
      <c r="BE173" s="164"/>
      <c r="BF173" s="164"/>
      <c r="BG173" s="164"/>
      <c r="BH173" s="164"/>
    </row>
    <row r="174" spans="1:60" outlineLevel="1" x14ac:dyDescent="0.2">
      <c r="A174" s="165"/>
      <c r="B174" s="175"/>
      <c r="C174" s="199" t="s">
        <v>282</v>
      </c>
      <c r="D174" s="178"/>
      <c r="E174" s="183">
        <v>-0.31718000000000002</v>
      </c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9"/>
      <c r="S174" s="188"/>
      <c r="T174" s="164"/>
      <c r="U174" s="164"/>
      <c r="V174" s="164"/>
      <c r="W174" s="164"/>
      <c r="X174" s="164"/>
      <c r="Y174" s="164"/>
      <c r="Z174" s="164"/>
      <c r="AA174" s="164"/>
      <c r="AB174" s="164"/>
      <c r="AC174" s="164"/>
      <c r="AD174" s="164"/>
      <c r="AE174" s="164" t="s">
        <v>122</v>
      </c>
      <c r="AF174" s="164"/>
      <c r="AG174" s="164"/>
      <c r="AH174" s="164"/>
      <c r="AI174" s="164"/>
      <c r="AJ174" s="164"/>
      <c r="AK174" s="164"/>
      <c r="AL174" s="164"/>
      <c r="AM174" s="164"/>
      <c r="AN174" s="164"/>
      <c r="AO174" s="164"/>
      <c r="AP174" s="164"/>
      <c r="AQ174" s="164"/>
      <c r="AR174" s="164"/>
      <c r="AS174" s="164"/>
      <c r="AT174" s="164"/>
      <c r="AU174" s="164"/>
      <c r="AV174" s="164"/>
      <c r="AW174" s="164"/>
      <c r="AX174" s="164"/>
      <c r="AY174" s="164"/>
      <c r="AZ174" s="164"/>
      <c r="BA174" s="164"/>
      <c r="BB174" s="164"/>
      <c r="BC174" s="164"/>
      <c r="BD174" s="164"/>
      <c r="BE174" s="164"/>
      <c r="BF174" s="164"/>
      <c r="BG174" s="164"/>
      <c r="BH174" s="164"/>
    </row>
    <row r="175" spans="1:60" outlineLevel="1" x14ac:dyDescent="0.2">
      <c r="A175" s="165"/>
      <c r="B175" s="175"/>
      <c r="C175" s="199" t="s">
        <v>283</v>
      </c>
      <c r="D175" s="178"/>
      <c r="E175" s="183">
        <v>-3.2259999999999997E-2</v>
      </c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9"/>
      <c r="S175" s="188"/>
      <c r="T175" s="164"/>
      <c r="U175" s="164"/>
      <c r="V175" s="164"/>
      <c r="W175" s="164"/>
      <c r="X175" s="164"/>
      <c r="Y175" s="164"/>
      <c r="Z175" s="164"/>
      <c r="AA175" s="164"/>
      <c r="AB175" s="164"/>
      <c r="AC175" s="164"/>
      <c r="AD175" s="164"/>
      <c r="AE175" s="164" t="s">
        <v>122</v>
      </c>
      <c r="AF175" s="164"/>
      <c r="AG175" s="164"/>
      <c r="AH175" s="164"/>
      <c r="AI175" s="164"/>
      <c r="AJ175" s="164"/>
      <c r="AK175" s="164"/>
      <c r="AL175" s="164"/>
      <c r="AM175" s="164"/>
      <c r="AN175" s="164"/>
      <c r="AO175" s="164"/>
      <c r="AP175" s="164"/>
      <c r="AQ175" s="164"/>
      <c r="AR175" s="164"/>
      <c r="AS175" s="164"/>
      <c r="AT175" s="164"/>
      <c r="AU175" s="164"/>
      <c r="AV175" s="164"/>
      <c r="AW175" s="164"/>
      <c r="AX175" s="164"/>
      <c r="AY175" s="164"/>
      <c r="AZ175" s="164"/>
      <c r="BA175" s="164"/>
      <c r="BB175" s="164"/>
      <c r="BC175" s="164"/>
      <c r="BD175" s="164"/>
      <c r="BE175" s="164"/>
      <c r="BF175" s="164"/>
      <c r="BG175" s="164"/>
      <c r="BH175" s="164"/>
    </row>
    <row r="176" spans="1:60" outlineLevel="1" x14ac:dyDescent="0.2">
      <c r="A176" s="165"/>
      <c r="B176" s="175"/>
      <c r="C176" s="199" t="s">
        <v>284</v>
      </c>
      <c r="D176" s="178"/>
      <c r="E176" s="183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9"/>
      <c r="S176" s="188"/>
      <c r="T176" s="164"/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 t="s">
        <v>122</v>
      </c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</row>
    <row r="177" spans="1:60" outlineLevel="1" x14ac:dyDescent="0.2">
      <c r="A177" s="165">
        <v>40</v>
      </c>
      <c r="B177" s="175" t="s">
        <v>285</v>
      </c>
      <c r="C177" s="198" t="s">
        <v>286</v>
      </c>
      <c r="D177" s="177" t="s">
        <v>142</v>
      </c>
      <c r="E177" s="182">
        <v>-0.39623999999999998</v>
      </c>
      <c r="F177" s="188">
        <v>1014</v>
      </c>
      <c r="G177" s="188">
        <f>ROUND(E177*F177,2)</f>
        <v>-401.79</v>
      </c>
      <c r="H177" s="188">
        <v>0</v>
      </c>
      <c r="I177" s="188">
        <f>ROUND(E177*H177,2)</f>
        <v>0</v>
      </c>
      <c r="J177" s="188">
        <v>1014</v>
      </c>
      <c r="K177" s="188">
        <f>ROUND(E177*J177,2)</f>
        <v>-401.79</v>
      </c>
      <c r="L177" s="188">
        <v>21</v>
      </c>
      <c r="M177" s="188">
        <f>G177*(1+L177/100)</f>
        <v>-486.16590000000002</v>
      </c>
      <c r="N177" s="188">
        <v>0</v>
      </c>
      <c r="O177" s="188">
        <f>ROUND(E177*N177,2)</f>
        <v>0</v>
      </c>
      <c r="P177" s="188">
        <v>0</v>
      </c>
      <c r="Q177" s="188">
        <f>ROUND(E177*P177,2)</f>
        <v>0</v>
      </c>
      <c r="R177" s="189"/>
      <c r="S177" s="188" t="s">
        <v>119</v>
      </c>
      <c r="T177" s="164"/>
      <c r="U177" s="164"/>
      <c r="V177" s="164"/>
      <c r="W177" s="164"/>
      <c r="X177" s="164"/>
      <c r="Y177" s="164"/>
      <c r="Z177" s="164"/>
      <c r="AA177" s="164"/>
      <c r="AB177" s="164"/>
      <c r="AC177" s="164"/>
      <c r="AD177" s="164"/>
      <c r="AE177" s="164" t="s">
        <v>235</v>
      </c>
      <c r="AF177" s="164"/>
      <c r="AG177" s="164"/>
      <c r="AH177" s="164"/>
      <c r="AI177" s="164"/>
      <c r="AJ177" s="164"/>
      <c r="AK177" s="164"/>
      <c r="AL177" s="164"/>
      <c r="AM177" s="164"/>
      <c r="AN177" s="164"/>
      <c r="AO177" s="164"/>
      <c r="AP177" s="164"/>
      <c r="AQ177" s="164"/>
      <c r="AR177" s="164"/>
      <c r="AS177" s="164"/>
      <c r="AT177" s="164"/>
      <c r="AU177" s="164"/>
      <c r="AV177" s="164"/>
      <c r="AW177" s="164"/>
      <c r="AX177" s="164"/>
      <c r="AY177" s="164"/>
      <c r="AZ177" s="164"/>
      <c r="BA177" s="164"/>
      <c r="BB177" s="164"/>
      <c r="BC177" s="164"/>
      <c r="BD177" s="164"/>
      <c r="BE177" s="164"/>
      <c r="BF177" s="164"/>
      <c r="BG177" s="164"/>
      <c r="BH177" s="164"/>
    </row>
    <row r="178" spans="1:60" x14ac:dyDescent="0.2">
      <c r="A178" s="171" t="s">
        <v>114</v>
      </c>
      <c r="B178" s="176" t="s">
        <v>88</v>
      </c>
      <c r="C178" s="201" t="s">
        <v>89</v>
      </c>
      <c r="D178" s="180"/>
      <c r="E178" s="185"/>
      <c r="F178" s="190"/>
      <c r="G178" s="190">
        <f>SUM(G179:G183)</f>
        <v>-6.4700000000000006</v>
      </c>
      <c r="H178" s="190"/>
      <c r="I178" s="190">
        <f>SUM(I179:I183)</f>
        <v>0</v>
      </c>
      <c r="J178" s="190"/>
      <c r="K178" s="190">
        <f>SUM(K179:K183)</f>
        <v>-6.4700000000000006</v>
      </c>
      <c r="L178" s="190"/>
      <c r="M178" s="190">
        <f>SUM(M179:M183)</f>
        <v>-7.8286999999999995</v>
      </c>
      <c r="N178" s="190"/>
      <c r="O178" s="190">
        <f>SUM(O179:O183)</f>
        <v>0</v>
      </c>
      <c r="P178" s="190"/>
      <c r="Q178" s="190">
        <f>SUM(Q179:Q183)</f>
        <v>0</v>
      </c>
      <c r="R178" s="191"/>
      <c r="S178" s="190"/>
      <c r="AE178" t="s">
        <v>115</v>
      </c>
    </row>
    <row r="179" spans="1:60" outlineLevel="1" x14ac:dyDescent="0.2">
      <c r="A179" s="165">
        <v>41</v>
      </c>
      <c r="B179" s="175" t="s">
        <v>287</v>
      </c>
      <c r="C179" s="198" t="s">
        <v>288</v>
      </c>
      <c r="D179" s="177" t="s">
        <v>142</v>
      </c>
      <c r="E179" s="182">
        <v>-5.9899999999999997E-3</v>
      </c>
      <c r="F179" s="188">
        <v>241.5</v>
      </c>
      <c r="G179" s="188">
        <f>ROUND(E179*F179,2)</f>
        <v>-1.45</v>
      </c>
      <c r="H179" s="188">
        <v>0</v>
      </c>
      <c r="I179" s="188">
        <f>ROUND(E179*H179,2)</f>
        <v>0</v>
      </c>
      <c r="J179" s="188">
        <v>241.5</v>
      </c>
      <c r="K179" s="188">
        <f>ROUND(E179*J179,2)</f>
        <v>-1.45</v>
      </c>
      <c r="L179" s="188">
        <v>21</v>
      </c>
      <c r="M179" s="188">
        <f>G179*(1+L179/100)</f>
        <v>-1.7544999999999999</v>
      </c>
      <c r="N179" s="188">
        <v>0</v>
      </c>
      <c r="O179" s="188">
        <f>ROUND(E179*N179,2)</f>
        <v>0</v>
      </c>
      <c r="P179" s="188">
        <v>0</v>
      </c>
      <c r="Q179" s="188">
        <f>ROUND(E179*P179,2)</f>
        <v>0</v>
      </c>
      <c r="R179" s="189"/>
      <c r="S179" s="188" t="s">
        <v>119</v>
      </c>
      <c r="T179" s="164"/>
      <c r="U179" s="164"/>
      <c r="V179" s="164"/>
      <c r="W179" s="164"/>
      <c r="X179" s="164"/>
      <c r="Y179" s="164"/>
      <c r="Z179" s="164"/>
      <c r="AA179" s="164"/>
      <c r="AB179" s="164"/>
      <c r="AC179" s="164"/>
      <c r="AD179" s="164"/>
      <c r="AE179" s="164" t="s">
        <v>289</v>
      </c>
      <c r="AF179" s="164"/>
      <c r="AG179" s="164"/>
      <c r="AH179" s="164"/>
      <c r="AI179" s="164"/>
      <c r="AJ179" s="164"/>
      <c r="AK179" s="164"/>
      <c r="AL179" s="164"/>
      <c r="AM179" s="164"/>
      <c r="AN179" s="164"/>
      <c r="AO179" s="164"/>
      <c r="AP179" s="164"/>
      <c r="AQ179" s="164"/>
      <c r="AR179" s="164"/>
      <c r="AS179" s="164"/>
      <c r="AT179" s="164"/>
      <c r="AU179" s="164"/>
      <c r="AV179" s="164"/>
      <c r="AW179" s="164"/>
      <c r="AX179" s="164"/>
      <c r="AY179" s="164"/>
      <c r="AZ179" s="164"/>
      <c r="BA179" s="164"/>
      <c r="BB179" s="164"/>
      <c r="BC179" s="164"/>
      <c r="BD179" s="164"/>
      <c r="BE179" s="164"/>
      <c r="BF179" s="164"/>
      <c r="BG179" s="164"/>
      <c r="BH179" s="164"/>
    </row>
    <row r="180" spans="1:60" outlineLevel="1" x14ac:dyDescent="0.2">
      <c r="A180" s="165">
        <v>42</v>
      </c>
      <c r="B180" s="175" t="s">
        <v>290</v>
      </c>
      <c r="C180" s="198" t="s">
        <v>291</v>
      </c>
      <c r="D180" s="177" t="s">
        <v>142</v>
      </c>
      <c r="E180" s="182">
        <v>-5.9899999999999997E-3</v>
      </c>
      <c r="F180" s="188">
        <v>258.5</v>
      </c>
      <c r="G180" s="188">
        <f>ROUND(E180*F180,2)</f>
        <v>-1.55</v>
      </c>
      <c r="H180" s="188">
        <v>0</v>
      </c>
      <c r="I180" s="188">
        <f>ROUND(E180*H180,2)</f>
        <v>0</v>
      </c>
      <c r="J180" s="188">
        <v>258.5</v>
      </c>
      <c r="K180" s="188">
        <f>ROUND(E180*J180,2)</f>
        <v>-1.55</v>
      </c>
      <c r="L180" s="188">
        <v>21</v>
      </c>
      <c r="M180" s="188">
        <f>G180*(1+L180/100)</f>
        <v>-1.8754999999999999</v>
      </c>
      <c r="N180" s="188">
        <v>0</v>
      </c>
      <c r="O180" s="188">
        <f>ROUND(E180*N180,2)</f>
        <v>0</v>
      </c>
      <c r="P180" s="188">
        <v>0</v>
      </c>
      <c r="Q180" s="188">
        <f>ROUND(E180*P180,2)</f>
        <v>0</v>
      </c>
      <c r="R180" s="189"/>
      <c r="S180" s="188" t="s">
        <v>119</v>
      </c>
      <c r="T180" s="164"/>
      <c r="U180" s="164"/>
      <c r="V180" s="164"/>
      <c r="W180" s="164"/>
      <c r="X180" s="164"/>
      <c r="Y180" s="164"/>
      <c r="Z180" s="164"/>
      <c r="AA180" s="164"/>
      <c r="AB180" s="164"/>
      <c r="AC180" s="164"/>
      <c r="AD180" s="164"/>
      <c r="AE180" s="164" t="s">
        <v>289</v>
      </c>
      <c r="AF180" s="164"/>
      <c r="AG180" s="164"/>
      <c r="AH180" s="164"/>
      <c r="AI180" s="164"/>
      <c r="AJ180" s="164"/>
      <c r="AK180" s="164"/>
      <c r="AL180" s="164"/>
      <c r="AM180" s="164"/>
      <c r="AN180" s="164"/>
      <c r="AO180" s="164"/>
      <c r="AP180" s="164"/>
      <c r="AQ180" s="164"/>
      <c r="AR180" s="164"/>
      <c r="AS180" s="164"/>
      <c r="AT180" s="164"/>
      <c r="AU180" s="164"/>
      <c r="AV180" s="164"/>
      <c r="AW180" s="164"/>
      <c r="AX180" s="164"/>
      <c r="AY180" s="164"/>
      <c r="AZ180" s="164"/>
      <c r="BA180" s="164"/>
      <c r="BB180" s="164"/>
      <c r="BC180" s="164"/>
      <c r="BD180" s="164"/>
      <c r="BE180" s="164"/>
      <c r="BF180" s="164"/>
      <c r="BG180" s="164"/>
      <c r="BH180" s="164"/>
    </row>
    <row r="181" spans="1:60" outlineLevel="1" x14ac:dyDescent="0.2">
      <c r="A181" s="165">
        <v>43</v>
      </c>
      <c r="B181" s="175" t="s">
        <v>292</v>
      </c>
      <c r="C181" s="198" t="s">
        <v>293</v>
      </c>
      <c r="D181" s="177" t="s">
        <v>142</v>
      </c>
      <c r="E181" s="182">
        <v>-5.9899999999999997E-3</v>
      </c>
      <c r="F181" s="188">
        <v>205</v>
      </c>
      <c r="G181" s="188">
        <f>ROUND(E181*F181,2)</f>
        <v>-1.23</v>
      </c>
      <c r="H181" s="188">
        <v>0</v>
      </c>
      <c r="I181" s="188">
        <f>ROUND(E181*H181,2)</f>
        <v>0</v>
      </c>
      <c r="J181" s="188">
        <v>205</v>
      </c>
      <c r="K181" s="188">
        <f>ROUND(E181*J181,2)</f>
        <v>-1.23</v>
      </c>
      <c r="L181" s="188">
        <v>21</v>
      </c>
      <c r="M181" s="188">
        <f>G181*(1+L181/100)</f>
        <v>-1.4883</v>
      </c>
      <c r="N181" s="188">
        <v>0</v>
      </c>
      <c r="O181" s="188">
        <f>ROUND(E181*N181,2)</f>
        <v>0</v>
      </c>
      <c r="P181" s="188">
        <v>0</v>
      </c>
      <c r="Q181" s="188">
        <f>ROUND(E181*P181,2)</f>
        <v>0</v>
      </c>
      <c r="R181" s="189"/>
      <c r="S181" s="188" t="s">
        <v>119</v>
      </c>
      <c r="T181" s="164"/>
      <c r="U181" s="164"/>
      <c r="V181" s="164"/>
      <c r="W181" s="164"/>
      <c r="X181" s="164"/>
      <c r="Y181" s="164"/>
      <c r="Z181" s="164"/>
      <c r="AA181" s="164"/>
      <c r="AB181" s="164"/>
      <c r="AC181" s="164"/>
      <c r="AD181" s="164"/>
      <c r="AE181" s="164" t="s">
        <v>289</v>
      </c>
      <c r="AF181" s="164"/>
      <c r="AG181" s="164"/>
      <c r="AH181" s="164"/>
      <c r="AI181" s="164"/>
      <c r="AJ181" s="164"/>
      <c r="AK181" s="164"/>
      <c r="AL181" s="164"/>
      <c r="AM181" s="164"/>
      <c r="AN181" s="164"/>
      <c r="AO181" s="164"/>
      <c r="AP181" s="164"/>
      <c r="AQ181" s="164"/>
      <c r="AR181" s="164"/>
      <c r="AS181" s="164"/>
      <c r="AT181" s="164"/>
      <c r="AU181" s="164"/>
      <c r="AV181" s="164"/>
      <c r="AW181" s="164"/>
      <c r="AX181" s="164"/>
      <c r="AY181" s="164"/>
      <c r="AZ181" s="164"/>
      <c r="BA181" s="164"/>
      <c r="BB181" s="164"/>
      <c r="BC181" s="164"/>
      <c r="BD181" s="164"/>
      <c r="BE181" s="164"/>
      <c r="BF181" s="164"/>
      <c r="BG181" s="164"/>
      <c r="BH181" s="164"/>
    </row>
    <row r="182" spans="1:60" outlineLevel="1" x14ac:dyDescent="0.2">
      <c r="A182" s="165">
        <v>44</v>
      </c>
      <c r="B182" s="175" t="s">
        <v>294</v>
      </c>
      <c r="C182" s="198" t="s">
        <v>295</v>
      </c>
      <c r="D182" s="177" t="s">
        <v>142</v>
      </c>
      <c r="E182" s="182">
        <v>-5.9899999999999997E-3</v>
      </c>
      <c r="F182" s="188">
        <v>22.8</v>
      </c>
      <c r="G182" s="188">
        <f>ROUND(E182*F182,2)</f>
        <v>-0.14000000000000001</v>
      </c>
      <c r="H182" s="188">
        <v>0</v>
      </c>
      <c r="I182" s="188">
        <f>ROUND(E182*H182,2)</f>
        <v>0</v>
      </c>
      <c r="J182" s="188">
        <v>22.8</v>
      </c>
      <c r="K182" s="188">
        <f>ROUND(E182*J182,2)</f>
        <v>-0.14000000000000001</v>
      </c>
      <c r="L182" s="188">
        <v>21</v>
      </c>
      <c r="M182" s="188">
        <f>G182*(1+L182/100)</f>
        <v>-0.16940000000000002</v>
      </c>
      <c r="N182" s="188">
        <v>0</v>
      </c>
      <c r="O182" s="188">
        <f>ROUND(E182*N182,2)</f>
        <v>0</v>
      </c>
      <c r="P182" s="188">
        <v>0</v>
      </c>
      <c r="Q182" s="188">
        <f>ROUND(E182*P182,2)</f>
        <v>0</v>
      </c>
      <c r="R182" s="189"/>
      <c r="S182" s="188" t="s">
        <v>119</v>
      </c>
      <c r="T182" s="164"/>
      <c r="U182" s="164"/>
      <c r="V182" s="164"/>
      <c r="W182" s="164"/>
      <c r="X182" s="164"/>
      <c r="Y182" s="164"/>
      <c r="Z182" s="164"/>
      <c r="AA182" s="164"/>
      <c r="AB182" s="164"/>
      <c r="AC182" s="164"/>
      <c r="AD182" s="164"/>
      <c r="AE182" s="164" t="s">
        <v>289</v>
      </c>
      <c r="AF182" s="164"/>
      <c r="AG182" s="164"/>
      <c r="AH182" s="164"/>
      <c r="AI182" s="164"/>
      <c r="AJ182" s="164"/>
      <c r="AK182" s="164"/>
      <c r="AL182" s="164"/>
      <c r="AM182" s="164"/>
      <c r="AN182" s="164"/>
      <c r="AO182" s="164"/>
      <c r="AP182" s="164"/>
      <c r="AQ182" s="164"/>
      <c r="AR182" s="164"/>
      <c r="AS182" s="164"/>
      <c r="AT182" s="164"/>
      <c r="AU182" s="164"/>
      <c r="AV182" s="164"/>
      <c r="AW182" s="164"/>
      <c r="AX182" s="164"/>
      <c r="AY182" s="164"/>
      <c r="AZ182" s="164"/>
      <c r="BA182" s="164"/>
      <c r="BB182" s="164"/>
      <c r="BC182" s="164"/>
      <c r="BD182" s="164"/>
      <c r="BE182" s="164"/>
      <c r="BF182" s="164"/>
      <c r="BG182" s="164"/>
      <c r="BH182" s="164"/>
    </row>
    <row r="183" spans="1:60" outlineLevel="1" x14ac:dyDescent="0.2">
      <c r="A183" s="192">
        <v>45</v>
      </c>
      <c r="B183" s="193" t="s">
        <v>296</v>
      </c>
      <c r="C183" s="202" t="s">
        <v>297</v>
      </c>
      <c r="D183" s="194" t="s">
        <v>142</v>
      </c>
      <c r="E183" s="195">
        <v>-5.9899999999999997E-3</v>
      </c>
      <c r="F183" s="196">
        <v>350</v>
      </c>
      <c r="G183" s="196">
        <f>ROUND(E183*F183,2)</f>
        <v>-2.1</v>
      </c>
      <c r="H183" s="196">
        <v>0</v>
      </c>
      <c r="I183" s="196">
        <f>ROUND(E183*H183,2)</f>
        <v>0</v>
      </c>
      <c r="J183" s="196">
        <v>350</v>
      </c>
      <c r="K183" s="196">
        <f>ROUND(E183*J183,2)</f>
        <v>-2.1</v>
      </c>
      <c r="L183" s="196">
        <v>21</v>
      </c>
      <c r="M183" s="196">
        <f>G183*(1+L183/100)</f>
        <v>-2.5409999999999999</v>
      </c>
      <c r="N183" s="196">
        <v>0</v>
      </c>
      <c r="O183" s="196">
        <f>ROUND(E183*N183,2)</f>
        <v>0</v>
      </c>
      <c r="P183" s="196">
        <v>0</v>
      </c>
      <c r="Q183" s="196">
        <f>ROUND(E183*P183,2)</f>
        <v>0</v>
      </c>
      <c r="R183" s="197"/>
      <c r="S183" s="196" t="s">
        <v>119</v>
      </c>
      <c r="T183" s="164"/>
      <c r="U183" s="164"/>
      <c r="V183" s="164"/>
      <c r="W183" s="164"/>
      <c r="X183" s="164"/>
      <c r="Y183" s="164"/>
      <c r="Z183" s="164"/>
      <c r="AA183" s="164"/>
      <c r="AB183" s="164"/>
      <c r="AC183" s="164"/>
      <c r="AD183" s="164"/>
      <c r="AE183" s="164" t="s">
        <v>289</v>
      </c>
      <c r="AF183" s="164"/>
      <c r="AG183" s="164"/>
      <c r="AH183" s="164"/>
      <c r="AI183" s="164"/>
      <c r="AJ183" s="164"/>
      <c r="AK183" s="164"/>
      <c r="AL183" s="164"/>
      <c r="AM183" s="164"/>
      <c r="AN183" s="164"/>
      <c r="AO183" s="164"/>
      <c r="AP183" s="164"/>
      <c r="AQ183" s="164"/>
      <c r="AR183" s="164"/>
      <c r="AS183" s="164"/>
      <c r="AT183" s="164"/>
      <c r="AU183" s="164"/>
      <c r="AV183" s="164"/>
      <c r="AW183" s="164"/>
      <c r="AX183" s="164"/>
      <c r="AY183" s="164"/>
      <c r="AZ183" s="164"/>
      <c r="BA183" s="164"/>
      <c r="BB183" s="164"/>
      <c r="BC183" s="164"/>
      <c r="BD183" s="164"/>
      <c r="BE183" s="164"/>
      <c r="BF183" s="164"/>
      <c r="BG183" s="164"/>
      <c r="BH183" s="164"/>
    </row>
    <row r="184" spans="1:60" x14ac:dyDescent="0.2">
      <c r="A184" s="6"/>
      <c r="B184" s="7" t="s">
        <v>298</v>
      </c>
      <c r="C184" s="203" t="s">
        <v>298</v>
      </c>
      <c r="D184" s="9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AC184">
        <v>15</v>
      </c>
      <c r="AD184">
        <v>21</v>
      </c>
    </row>
    <row r="185" spans="1:60" x14ac:dyDescent="0.2">
      <c r="C185" s="204"/>
      <c r="D185" s="159"/>
      <c r="AE185" t="s">
        <v>299</v>
      </c>
    </row>
    <row r="186" spans="1:60" x14ac:dyDescent="0.2">
      <c r="D186" s="159"/>
    </row>
    <row r="187" spans="1:60" x14ac:dyDescent="0.2">
      <c r="D187" s="159"/>
    </row>
    <row r="188" spans="1:60" x14ac:dyDescent="0.2">
      <c r="D188" s="159"/>
    </row>
    <row r="189" spans="1:60" x14ac:dyDescent="0.2">
      <c r="D189" s="159"/>
    </row>
    <row r="190" spans="1:60" x14ac:dyDescent="0.2">
      <c r="D190" s="159"/>
    </row>
    <row r="191" spans="1:60" x14ac:dyDescent="0.2">
      <c r="D191" s="159"/>
    </row>
    <row r="192" spans="1:60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003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2014-09-22T05:52:13Z</cp:lastPrinted>
  <dcterms:created xsi:type="dcterms:W3CDTF">2009-04-08T07:15:50Z</dcterms:created>
  <dcterms:modified xsi:type="dcterms:W3CDTF">2014-09-22T05:52:18Z</dcterms:modified>
</cp:coreProperties>
</file>